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050" activeTab="0"/>
  </bookViews>
  <sheets>
    <sheet name="Costes totales" sheetId="1" r:id="rId1"/>
    <sheet name="oferta económicamte + ventajosa" sheetId="2" r:id="rId2"/>
    <sheet name="input" sheetId="3" r:id="rId3"/>
  </sheets>
  <definedNames>
    <definedName name="_xlnm.Print_Area" localSheetId="0">'Costes totales'!$A$6:$M$49</definedName>
    <definedName name="Category">'input'!#REF!</definedName>
    <definedName name="Ordenador">'Costes totales'!$B$10</definedName>
  </definedNames>
  <calcPr fullCalcOnLoad="1"/>
</workbook>
</file>

<file path=xl/sharedStrings.xml><?xml version="1.0" encoding="utf-8"?>
<sst xmlns="http://schemas.openxmlformats.org/spreadsheetml/2006/main" count="405" uniqueCount="108">
  <si>
    <t>kWh</t>
  </si>
  <si>
    <t>W</t>
  </si>
  <si>
    <t>€</t>
  </si>
  <si>
    <t>xxx</t>
  </si>
  <si>
    <t>min</t>
  </si>
  <si>
    <t>€/h</t>
  </si>
  <si>
    <t>%</t>
  </si>
  <si>
    <t>Mögliche Kategorien:</t>
  </si>
  <si>
    <t>Fax</t>
  </si>
  <si>
    <t>n</t>
  </si>
  <si>
    <t>h/y</t>
  </si>
  <si>
    <t>€/y</t>
  </si>
  <si>
    <t>Empresa 1</t>
  </si>
  <si>
    <t>Oferta 1</t>
  </si>
  <si>
    <t>Proveedor (nombre)</t>
  </si>
  <si>
    <t>Tipo de dispositivo/equipo</t>
  </si>
  <si>
    <t>Empresa 2</t>
  </si>
  <si>
    <t>Empresa 3</t>
  </si>
  <si>
    <t>Empresa 4</t>
  </si>
  <si>
    <t xml:space="preserve">Empresa 5 </t>
  </si>
  <si>
    <t>Empresa 6</t>
  </si>
  <si>
    <t>CCV por año  [€/año]</t>
  </si>
  <si>
    <t>años</t>
  </si>
  <si>
    <t>Costes totales [€]</t>
  </si>
  <si>
    <t>Costes totales por dispositivo [€/dispositivo]</t>
  </si>
  <si>
    <t>Oferta 2</t>
  </si>
  <si>
    <t>Oferta 3</t>
  </si>
  <si>
    <t>Oferta 4</t>
  </si>
  <si>
    <t>Oferta 5</t>
  </si>
  <si>
    <t>Oferta 6</t>
  </si>
  <si>
    <t>Categoría de producto (seleccionar de la lista)</t>
  </si>
  <si>
    <t>Número de dispositivos a adquirir [número]</t>
  </si>
  <si>
    <t>Tasa de uso media de los dispositivos refereida a 40 h/semana [%]</t>
  </si>
  <si>
    <t>Horas al año de uso en modo activado (on) [horas/año]</t>
  </si>
  <si>
    <t>Horas al año de uso en modo reposo (sleep) [horas/año]</t>
  </si>
  <si>
    <t>Horas al año de uso en modo standby  [horas/año]</t>
  </si>
  <si>
    <t>Consumo energético en modo activado (on) [W]</t>
  </si>
  <si>
    <t>Consumo energético en modo reposo (sleep) [W]</t>
  </si>
  <si>
    <t>Consumo energético en modo standby [W]</t>
  </si>
  <si>
    <t>Costes de inversión</t>
  </si>
  <si>
    <t>Costes de adquisición por dispositivo (€/dispositivo)</t>
  </si>
  <si>
    <t>Costes de instalación por dispositivo (€/dispositivo)</t>
  </si>
  <si>
    <t>Costes de transporte/entrega (€/dispositivo)</t>
  </si>
  <si>
    <t>Accesorios (€/dispositivo)</t>
  </si>
  <si>
    <t xml:space="preserve"> Costes de inversión para el conjunto de dispositivos [€]</t>
  </si>
  <si>
    <t>Coste anual de la energía</t>
  </si>
  <si>
    <t>Precio de la electricidad (€/kWh)</t>
  </si>
  <si>
    <t>Consumo energético anual (kWh/año)</t>
  </si>
  <si>
    <t>Costes del consumo energético anual</t>
  </si>
  <si>
    <t>Otros costes operativos por año</t>
  </si>
  <si>
    <t>Costes mantenimiento por equipo [€]</t>
  </si>
  <si>
    <t>Otros costes por equipo  (€/dispositivo)</t>
  </si>
  <si>
    <t>Tiempo estimado a dedicar por equipo en mantenimiento   (min,/dispositivo)</t>
  </si>
  <si>
    <t>Costes del suministro (€/dispositivo)</t>
  </si>
  <si>
    <t>Mantenimiento y otros costes operativos por año</t>
  </si>
  <si>
    <t>Total costes operativos por año</t>
  </si>
  <si>
    <t>descuento [%]</t>
  </si>
  <si>
    <t>Total costes operativos por año (€/año)</t>
  </si>
  <si>
    <t>Costes operativos totales por dispositivo y por año (€/año)</t>
  </si>
  <si>
    <t>Período económico [años]</t>
  </si>
  <si>
    <t>CCV para el período económico</t>
  </si>
  <si>
    <t>Nota:</t>
  </si>
  <si>
    <t>Por favor, rellena únicamente los campos con borde verde. Los campos blancos sin borde verde se calculan de forma automática y no deben ser modificados.</t>
  </si>
  <si>
    <t>Determinados valores insertados en las celdas con borde verde de la columna "Oferta 1" se repetirán automáticamente para todas las demás ofertas. Algunos aspectos como el precio de la electricidad y la vida útil prevista pueden diferir de los valores insertados y se pueden cambiar si fuese necesario (en los campos sombreados en gris).</t>
  </si>
  <si>
    <t xml:space="preserve">Esta herramienta Excel ha sido desarrollada en el marco del proyecto "Buy Smart - compra verde para la adquisición inteligente", financiado por la Comisión Europea mediante el programa "Energía Inteligente para Europa". </t>
  </si>
  <si>
    <t>media de horas por modo y año (h/año) por dispositivo</t>
  </si>
  <si>
    <t>Ordenador</t>
  </si>
  <si>
    <t>Portátil</t>
  </si>
  <si>
    <t>Fotocopiadora</t>
  </si>
  <si>
    <t>Impresora</t>
  </si>
  <si>
    <t>Aparato multifunción</t>
  </si>
  <si>
    <t>Escáner</t>
  </si>
  <si>
    <t>Años</t>
  </si>
  <si>
    <t>Fuente:
Ordenador, portátil, monitor: IVF [Datos de 2007]
Todos los demás: ISI [Datos de 2001]</t>
  </si>
  <si>
    <t>Tipo de dispositivo</t>
  </si>
  <si>
    <t>Cumple criterios obligatorios [si/no]</t>
  </si>
  <si>
    <t>Número total de puntos por comportamiento ambiental [max. 100]</t>
  </si>
  <si>
    <t>Coste de mano de obra por mantenimiento   [€/h]</t>
  </si>
  <si>
    <t>no</t>
  </si>
  <si>
    <t>monitor CRT</t>
  </si>
  <si>
    <t>Monitor LCD</t>
  </si>
  <si>
    <t>Multicopista digital</t>
  </si>
  <si>
    <t>Modo "on" (activado)</t>
  </si>
  <si>
    <t>Modo suspensión o "sleep"</t>
  </si>
  <si>
    <t>Modo "Standby" (espera)</t>
  </si>
  <si>
    <t>Valor ponderado de los criterios ambientales</t>
  </si>
  <si>
    <t>Valor ponderado de otros aspectos/características</t>
  </si>
  <si>
    <t>Puntos totales points performance/features</t>
  </si>
  <si>
    <t>Número total de puntos por otros aspectos/características [max. 100]</t>
  </si>
  <si>
    <t>Ficha evaluación de aspectos</t>
  </si>
  <si>
    <t>Suma de puntos del criterio objetivo "consumo eléctrico"</t>
  </si>
  <si>
    <t>Suma de puntos del criterio objetivo "comportamiento ambiental"</t>
  </si>
  <si>
    <t>Suma de puntos del criterio objetivo "calidad"</t>
  </si>
  <si>
    <t>Valor ponderado para los Costes del Ciclo de Vida</t>
  </si>
  <si>
    <t>Evaluación económica (comportamiento/CCV)</t>
  </si>
  <si>
    <t>Rango de mejores ofertas económicas</t>
  </si>
  <si>
    <t>Datos para la tasa de actualización del CCV</t>
  </si>
  <si>
    <t>entrada media de electricidad (W) por dispositivo</t>
  </si>
  <si>
    <t xml:space="preserve">Esta hoja de cálculo es pertinente para la identificación de la oferta económicamente más ventajosa teniendo en cuenta los costes del ciclo de vida calculados en la primera pestaña de este mismo archivo y el comportamiento ambiental identificado según los criterios verdes incluidos en el proceso de compra/contratación.  </t>
  </si>
  <si>
    <t>Los valores de los distintos aspectos para cada oferta pueden introducirse en las celdas con borde verde. Los campos en blanco sin borde verde se calculan de forma automática y no deben ser modificados.</t>
  </si>
  <si>
    <t xml:space="preserve">Cada oferta evaluada ha de cumplir con los criterios obligatorios detallados en los documentos de contratación. Cualquier oferta que no los cumpla será automáticamente excluida. </t>
  </si>
  <si>
    <t>En la columna de la "Oferta 1" se asigna el valor para la ponderación del comportamiento ambiental y este valor es heredado de forma automática para el mismo campo del resto de ofertas. Estos valores no deben ser adaptados a los casos individuales.</t>
  </si>
  <si>
    <t>El proyecto Buy Smart, en su metodología, recomienda una ponderación de los criterios ambientales del 30%. Se puede modificar (y así se ha hecho para este ejemplo) pero no debería ser superior al 45% (legalmente seguro teniendo en cuenta la jurisdicción europea).</t>
  </si>
  <si>
    <t xml:space="preserve">La ponderación de otros aspectos / características y el comportamiento ambiental juntos no debería ser superior al 45%, de tal forma que los costes del ciclo de vida permanezcan como el criterio de adjudicación más importante. </t>
  </si>
  <si>
    <t>Esta herramienta Excel ha sido desarrollada en el marco del proyecto "Buy Smart - compra verde para la adquisición inteligente", financiado por la Comisión Europea mediante el programa "Energía Inteligente para Europa" y traducido y adaptado con permiso de sus responsables para el proyecto LIFE Green TIC.</t>
  </si>
  <si>
    <t>Monitor CRT</t>
  </si>
  <si>
    <t>Monitor TFT - LCD</t>
  </si>
  <si>
    <t>Equipo multifunción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</si>
</sst>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
    <numFmt numFmtId="167" formatCode="0.0000"/>
    <numFmt numFmtId="168" formatCode="_-* #,##0.00\ [$€]_-;\-* #,##0.00\ [$€]_-;_-* &quot;-&quot;??\ [$€]_-;_-@_-"/>
  </numFmts>
  <fonts count="49">
    <font>
      <sz val="10"/>
      <name val="Arial"/>
      <family val="0"/>
    </font>
    <font>
      <sz val="11"/>
      <color indexed="8"/>
      <name val="Calibri"/>
      <family val="2"/>
    </font>
    <font>
      <b/>
      <sz val="11"/>
      <name val="Arial"/>
      <family val="2"/>
    </font>
    <font>
      <sz val="11"/>
      <name val="Arial"/>
      <family val="2"/>
    </font>
    <font>
      <sz val="11"/>
      <name val="Times New Roman"/>
      <family val="1"/>
    </font>
    <font>
      <sz val="8"/>
      <name val="Arial"/>
      <family val="2"/>
    </font>
    <font>
      <b/>
      <sz val="16"/>
      <name val="Arial"/>
      <family val="2"/>
    </font>
    <font>
      <b/>
      <sz val="11"/>
      <color indexed="9"/>
      <name val="Calibri"/>
      <family val="2"/>
    </font>
    <font>
      <b/>
      <sz val="11"/>
      <name val="Calibri"/>
      <family val="2"/>
    </font>
    <font>
      <sz val="11"/>
      <name val="Calibri"/>
      <family val="2"/>
    </font>
    <font>
      <b/>
      <i/>
      <sz val="11"/>
      <color indexed="9"/>
      <name val="Calibri"/>
      <family val="2"/>
    </font>
    <font>
      <b/>
      <i/>
      <sz val="11"/>
      <name val="Calibri"/>
      <family val="2"/>
    </font>
    <font>
      <sz val="11"/>
      <color indexed="14"/>
      <name val="Calibri"/>
      <family val="2"/>
    </font>
    <font>
      <b/>
      <sz val="16"/>
      <name val="Calibri"/>
      <family val="2"/>
    </font>
    <font>
      <sz val="12"/>
      <name val="Calibri"/>
      <family val="2"/>
    </font>
    <font>
      <sz val="10"/>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30"/>
        <bgColor indexed="64"/>
      </patternFill>
    </fill>
    <fill>
      <patternFill patternType="solid">
        <fgColor indexed="50"/>
        <bgColor indexed="64"/>
      </patternFill>
    </fill>
    <fill>
      <patternFill patternType="solid">
        <fgColor indexed="22"/>
        <bgColor indexed="64"/>
      </patternFill>
    </fill>
    <fill>
      <patternFill patternType="solid">
        <fgColor indexed="4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bottom style="thin"/>
    </border>
    <border>
      <left/>
      <right style="thin"/>
      <top style="thin"/>
      <bottom style="thin"/>
    </border>
    <border>
      <left/>
      <right style="thin"/>
      <top/>
      <bottom style="medium"/>
    </border>
    <border>
      <left style="thin"/>
      <right style="thin"/>
      <top style="medium"/>
      <bottom style="thin"/>
    </border>
    <border>
      <left style="medium"/>
      <right style="thin"/>
      <top/>
      <bottom style="thin"/>
    </border>
    <border>
      <left style="medium"/>
      <right style="thin"/>
      <top style="thin"/>
      <bottom style="thin"/>
    </border>
    <border>
      <left style="medium"/>
      <right style="thin"/>
      <top/>
      <bottom/>
    </border>
    <border>
      <left style="thin"/>
      <right style="thin"/>
      <top style="medium"/>
      <bottom/>
    </border>
    <border>
      <left style="medium"/>
      <right style="thin"/>
      <top style="thin"/>
      <bottom style="medium"/>
    </border>
    <border>
      <left style="medium"/>
      <right style="thin"/>
      <top style="thin"/>
      <bottom/>
    </border>
    <border>
      <left style="thin"/>
      <right style="thin"/>
      <top/>
      <bottom style="thin"/>
    </border>
    <border>
      <left style="thin"/>
      <right style="thin"/>
      <top style="thin"/>
      <bottom style="medium"/>
    </border>
    <border>
      <left style="thin"/>
      <right style="medium"/>
      <top style="thin"/>
      <bottom style="thin"/>
    </border>
    <border>
      <left/>
      <right style="medium"/>
      <top/>
      <bottom/>
    </border>
    <border>
      <left style="thin"/>
      <right style="medium"/>
      <top style="thin"/>
      <bottom style="medium"/>
    </border>
    <border>
      <left style="thin"/>
      <right style="medium"/>
      <top/>
      <bottom style="thin"/>
    </border>
    <border>
      <left style="medium"/>
      <right style="thin"/>
      <top style="medium"/>
      <bottom style="thin"/>
    </border>
    <border>
      <left style="thin"/>
      <right style="thin"/>
      <top/>
      <bottom style="medium"/>
    </border>
    <border>
      <left style="thin"/>
      <right style="medium"/>
      <top/>
      <bottom style="medium"/>
    </border>
    <border>
      <left style="thin"/>
      <right style="thin"/>
      <top style="thin"/>
      <bottom/>
    </border>
    <border>
      <left style="thin"/>
      <right style="medium"/>
      <top style="thin"/>
      <bottom/>
    </border>
    <border>
      <left/>
      <right style="medium">
        <color indexed="50"/>
      </right>
      <top style="medium">
        <color indexed="50"/>
      </top>
      <bottom style="medium">
        <color indexed="50"/>
      </bottom>
    </border>
    <border>
      <left style="thin"/>
      <right style="medium">
        <color indexed="50"/>
      </right>
      <top style="medium">
        <color indexed="50"/>
      </top>
      <bottom style="medium">
        <color indexed="50"/>
      </bottom>
    </border>
    <border>
      <left style="thin"/>
      <right style="thin"/>
      <top style="medium">
        <color indexed="50"/>
      </top>
      <bottom style="medium"/>
    </border>
    <border>
      <left style="thin"/>
      <right style="thin"/>
      <top style="medium">
        <color indexed="50"/>
      </top>
      <bottom style="thin"/>
    </border>
    <border>
      <left style="thin"/>
      <right/>
      <top style="medium">
        <color indexed="50"/>
      </top>
      <bottom style="medium">
        <color indexed="50"/>
      </bottom>
    </border>
    <border>
      <left/>
      <right/>
      <top style="thin"/>
      <bottom/>
    </border>
    <border>
      <left style="thin"/>
      <right/>
      <top/>
      <bottom style="medium"/>
    </border>
    <border>
      <left/>
      <right/>
      <top/>
      <bottom style="medium"/>
    </border>
    <border>
      <left style="medium"/>
      <right/>
      <top style="thin"/>
      <bottom style="thin"/>
    </border>
    <border>
      <left style="medium">
        <color indexed="50"/>
      </left>
      <right style="medium">
        <color indexed="50"/>
      </right>
      <top style="medium">
        <color indexed="50"/>
      </top>
      <bottom style="medium">
        <color indexed="50"/>
      </bottom>
    </border>
    <border>
      <left/>
      <right/>
      <top style="thin"/>
      <bottom style="thin"/>
    </border>
    <border>
      <left style="thin"/>
      <right/>
      <top style="thin"/>
      <bottom style="thin"/>
    </border>
    <border>
      <left style="thin"/>
      <right/>
      <top style="thin"/>
      <bottom style="medium"/>
    </border>
    <border>
      <left/>
      <right style="thin"/>
      <top style="thin"/>
      <bottom style="medium"/>
    </border>
    <border>
      <left style="thin"/>
      <right/>
      <top/>
      <bottom style="thin"/>
    </border>
    <border>
      <left/>
      <right/>
      <top style="thin"/>
      <bottom style="medium"/>
    </border>
    <border>
      <left/>
      <right/>
      <top/>
      <bottom style="thin"/>
    </border>
    <border>
      <left/>
      <right style="medium"/>
      <top/>
      <bottom style="thin"/>
    </border>
    <border>
      <left/>
      <right style="medium"/>
      <top style="thin"/>
      <bottom style="thin"/>
    </border>
    <border>
      <left/>
      <right style="medium"/>
      <top style="thin"/>
      <bottom style="medium"/>
    </border>
    <border>
      <left style="medium">
        <color indexed="50"/>
      </left>
      <right/>
      <top/>
      <bottom style="thin"/>
    </border>
    <border>
      <left style="thin"/>
      <right/>
      <top/>
      <bottom/>
    </border>
    <border>
      <left style="medium">
        <color indexed="50"/>
      </left>
      <right style="medium">
        <color indexed="50"/>
      </right>
      <top style="medium">
        <color indexed="50"/>
      </top>
      <bottom style="medium"/>
    </border>
    <border>
      <left/>
      <right style="medium">
        <color indexed="50"/>
      </right>
      <top style="medium">
        <color indexed="50"/>
      </top>
      <bottom style="medium"/>
    </border>
    <border>
      <left style="medium"/>
      <right/>
      <top/>
      <bottom style="thin"/>
    </border>
    <border>
      <left style="medium"/>
      <right/>
      <top/>
      <bottom/>
    </border>
    <border>
      <left style="medium">
        <color indexed="50"/>
      </left>
      <right style="medium">
        <color indexed="50"/>
      </right>
      <top style="medium">
        <color indexed="50"/>
      </top>
      <bottom/>
    </border>
    <border>
      <left style="medium">
        <color indexed="50"/>
      </left>
      <right style="medium"/>
      <top style="medium">
        <color indexed="50"/>
      </top>
      <bottom/>
    </border>
    <border>
      <left style="medium">
        <color indexed="50"/>
      </left>
      <right style="medium"/>
      <top style="medium">
        <color indexed="50"/>
      </top>
      <bottom style="medium">
        <color indexed="50"/>
      </bottom>
    </border>
    <border>
      <left/>
      <right style="medium">
        <color indexed="50"/>
      </right>
      <top style="medium">
        <color indexed="50"/>
      </top>
      <bottom/>
    </border>
    <border>
      <left style="thin"/>
      <right/>
      <top style="medium"/>
      <bottom/>
    </border>
    <border>
      <left/>
      <right style="medium"/>
      <top style="medium"/>
      <bottom/>
    </border>
    <border>
      <left/>
      <right style="thin"/>
      <top style="medium"/>
      <bottom/>
    </border>
    <border>
      <left/>
      <right/>
      <top style="medium"/>
      <bottom/>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168" fontId="0" fillId="0" borderId="0" applyFont="0" applyFill="0" applyBorder="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11">
    <xf numFmtId="0" fontId="0" fillId="0" borderId="0" xfId="0" applyAlignment="1">
      <alignment/>
    </xf>
    <xf numFmtId="0" fontId="3" fillId="32" borderId="0" xfId="0" applyFont="1" applyFill="1" applyAlignment="1">
      <alignment/>
    </xf>
    <xf numFmtId="0" fontId="3" fillId="32" borderId="0" xfId="0" applyFont="1" applyFill="1" applyBorder="1" applyAlignment="1">
      <alignment/>
    </xf>
    <xf numFmtId="0" fontId="2" fillId="32" borderId="0" xfId="0" applyFont="1" applyFill="1" applyBorder="1" applyAlignment="1">
      <alignment/>
    </xf>
    <xf numFmtId="0" fontId="2" fillId="32" borderId="0" xfId="0" applyFont="1" applyFill="1" applyAlignment="1">
      <alignment/>
    </xf>
    <xf numFmtId="0" fontId="2" fillId="32" borderId="10" xfId="0" applyFont="1" applyFill="1" applyBorder="1" applyAlignment="1">
      <alignment/>
    </xf>
    <xf numFmtId="0" fontId="3" fillId="32" borderId="11" xfId="0" applyFont="1" applyFill="1" applyBorder="1" applyAlignment="1">
      <alignment/>
    </xf>
    <xf numFmtId="0" fontId="3" fillId="32" borderId="10" xfId="0" applyFont="1" applyFill="1" applyBorder="1" applyAlignment="1">
      <alignment/>
    </xf>
    <xf numFmtId="0" fontId="0" fillId="32" borderId="0" xfId="0" applyFill="1" applyAlignment="1">
      <alignment/>
    </xf>
    <xf numFmtId="0" fontId="4" fillId="32" borderId="0" xfId="0" applyFont="1" applyFill="1" applyBorder="1" applyAlignment="1">
      <alignment/>
    </xf>
    <xf numFmtId="4" fontId="2" fillId="32" borderId="0" xfId="0" applyNumberFormat="1" applyFont="1" applyFill="1" applyBorder="1" applyAlignment="1">
      <alignment horizontal="center"/>
    </xf>
    <xf numFmtId="0" fontId="2" fillId="32" borderId="0" xfId="0" applyFont="1" applyFill="1" applyBorder="1" applyAlignment="1">
      <alignment horizontal="right"/>
    </xf>
    <xf numFmtId="4" fontId="2" fillId="32" borderId="0" xfId="0" applyNumberFormat="1" applyFont="1" applyFill="1" applyBorder="1" applyAlignment="1">
      <alignment horizontal="right"/>
    </xf>
    <xf numFmtId="0" fontId="3" fillId="32" borderId="0" xfId="0" applyFont="1" applyFill="1" applyBorder="1" applyAlignment="1">
      <alignment horizontal="left" wrapText="1"/>
    </xf>
    <xf numFmtId="0" fontId="8" fillId="33" borderId="12" xfId="0" applyFont="1" applyFill="1" applyBorder="1" applyAlignment="1">
      <alignment horizontal="right"/>
    </xf>
    <xf numFmtId="0" fontId="9" fillId="32" borderId="0" xfId="0" applyFont="1" applyFill="1" applyBorder="1" applyAlignment="1">
      <alignment/>
    </xf>
    <xf numFmtId="0" fontId="8" fillId="32" borderId="13" xfId="0" applyFont="1" applyFill="1" applyBorder="1" applyAlignment="1" applyProtection="1">
      <alignment horizontal="right" vertical="center" wrapText="1"/>
      <protection hidden="1"/>
    </xf>
    <xf numFmtId="0" fontId="8" fillId="33" borderId="14" xfId="0" applyFont="1" applyFill="1" applyBorder="1" applyAlignment="1">
      <alignment horizontal="right"/>
    </xf>
    <xf numFmtId="0" fontId="10" fillId="34" borderId="15" xfId="0" applyFont="1" applyFill="1" applyBorder="1" applyAlignment="1">
      <alignment horizontal="right"/>
    </xf>
    <xf numFmtId="0" fontId="9" fillId="0" borderId="16" xfId="0" applyFont="1" applyFill="1" applyBorder="1" applyAlignment="1">
      <alignment horizontal="right"/>
    </xf>
    <xf numFmtId="0" fontId="9" fillId="0" borderId="17" xfId="0" applyFont="1" applyFill="1" applyBorder="1" applyAlignment="1">
      <alignment horizontal="right"/>
    </xf>
    <xf numFmtId="0" fontId="9" fillId="0" borderId="18" xfId="0" applyFont="1" applyFill="1" applyBorder="1" applyAlignment="1">
      <alignment horizontal="right"/>
    </xf>
    <xf numFmtId="164" fontId="9" fillId="32" borderId="0" xfId="0" applyNumberFormat="1" applyFont="1" applyFill="1" applyBorder="1" applyAlignment="1">
      <alignment/>
    </xf>
    <xf numFmtId="164" fontId="9" fillId="32" borderId="0" xfId="0" applyNumberFormat="1" applyFont="1" applyFill="1" applyBorder="1" applyAlignment="1">
      <alignment horizontal="center"/>
    </xf>
    <xf numFmtId="0" fontId="8" fillId="32" borderId="0" xfId="0" applyFont="1" applyFill="1" applyBorder="1" applyAlignment="1">
      <alignment/>
    </xf>
    <xf numFmtId="0" fontId="8" fillId="32" borderId="19" xfId="0" applyFont="1" applyFill="1" applyBorder="1" applyAlignment="1">
      <alignment horizontal="right" wrapText="1"/>
    </xf>
    <xf numFmtId="164" fontId="8" fillId="32" borderId="10" xfId="0" applyNumberFormat="1" applyFont="1" applyFill="1" applyBorder="1" applyAlignment="1">
      <alignment horizontal="center"/>
    </xf>
    <xf numFmtId="0" fontId="8" fillId="0" borderId="20" xfId="0" applyFont="1" applyFill="1" applyBorder="1" applyAlignment="1">
      <alignment horizontal="right"/>
    </xf>
    <xf numFmtId="4" fontId="9" fillId="32" borderId="10" xfId="0" applyNumberFormat="1" applyFont="1" applyFill="1" applyBorder="1" applyAlignment="1">
      <alignment horizontal="center"/>
    </xf>
    <xf numFmtId="0" fontId="9" fillId="0" borderId="17" xfId="0" applyFont="1" applyFill="1" applyBorder="1" applyAlignment="1">
      <alignment horizontal="right" wrapText="1"/>
    </xf>
    <xf numFmtId="0" fontId="8" fillId="32" borderId="11" xfId="0" applyFont="1" applyFill="1" applyBorder="1" applyAlignment="1">
      <alignment horizontal="right" wrapText="1"/>
    </xf>
    <xf numFmtId="0" fontId="9" fillId="0" borderId="21" xfId="0" applyFont="1" applyFill="1" applyBorder="1" applyAlignment="1">
      <alignment horizontal="right"/>
    </xf>
    <xf numFmtId="4" fontId="9" fillId="32" borderId="10" xfId="0" applyNumberFormat="1" applyFont="1" applyFill="1" applyBorder="1" applyAlignment="1">
      <alignment horizontal="right"/>
    </xf>
    <xf numFmtId="2" fontId="8" fillId="32" borderId="10" xfId="0" applyNumberFormat="1" applyFont="1" applyFill="1" applyBorder="1" applyAlignment="1">
      <alignment horizontal="right"/>
    </xf>
    <xf numFmtId="0" fontId="8" fillId="32" borderId="22" xfId="0" applyFont="1" applyFill="1" applyBorder="1" applyAlignment="1">
      <alignment horizontal="right"/>
    </xf>
    <xf numFmtId="164" fontId="9" fillId="32" borderId="10" xfId="0" applyNumberFormat="1" applyFont="1" applyFill="1" applyBorder="1" applyAlignment="1">
      <alignment/>
    </xf>
    <xf numFmtId="0" fontId="12" fillId="32" borderId="0" xfId="0" applyFont="1" applyFill="1" applyBorder="1" applyAlignment="1">
      <alignment/>
    </xf>
    <xf numFmtId="0" fontId="9" fillId="32" borderId="11" xfId="0" applyFont="1" applyFill="1" applyBorder="1" applyAlignment="1">
      <alignment horizontal="right"/>
    </xf>
    <xf numFmtId="4" fontId="8" fillId="32" borderId="13" xfId="0" applyNumberFormat="1" applyFont="1" applyFill="1" applyBorder="1" applyAlignment="1">
      <alignment horizontal="right"/>
    </xf>
    <xf numFmtId="4" fontId="8" fillId="32" borderId="10" xfId="0" applyNumberFormat="1" applyFont="1" applyFill="1" applyBorder="1" applyAlignment="1">
      <alignment horizontal="right"/>
    </xf>
    <xf numFmtId="4" fontId="8" fillId="32" borderId="10" xfId="0" applyNumberFormat="1" applyFont="1" applyFill="1" applyBorder="1" applyAlignment="1">
      <alignment horizontal="center" wrapText="1"/>
    </xf>
    <xf numFmtId="4" fontId="9" fillId="32" borderId="23" xfId="0" applyNumberFormat="1" applyFont="1" applyFill="1" applyBorder="1" applyAlignment="1">
      <alignment horizontal="center"/>
    </xf>
    <xf numFmtId="4" fontId="8" fillId="32" borderId="12" xfId="0" applyNumberFormat="1" applyFont="1" applyFill="1" applyBorder="1" applyAlignment="1">
      <alignment horizontal="right"/>
    </xf>
    <xf numFmtId="4" fontId="8" fillId="32" borderId="22" xfId="0" applyNumberFormat="1" applyFont="1" applyFill="1" applyBorder="1" applyAlignment="1">
      <alignment horizontal="center"/>
    </xf>
    <xf numFmtId="4" fontId="8" fillId="32" borderId="22" xfId="0" applyNumberFormat="1" applyFont="1" applyFill="1" applyBorder="1" applyAlignment="1">
      <alignment horizontal="right"/>
    </xf>
    <xf numFmtId="4" fontId="9" fillId="32" borderId="23" xfId="0" applyNumberFormat="1" applyFont="1" applyFill="1" applyBorder="1" applyAlignment="1">
      <alignment horizontal="right"/>
    </xf>
    <xf numFmtId="0" fontId="9" fillId="32" borderId="24" xfId="0" applyFont="1" applyFill="1" applyBorder="1" applyAlignment="1">
      <alignment horizontal="center"/>
    </xf>
    <xf numFmtId="3" fontId="9" fillId="32" borderId="24" xfId="0" applyNumberFormat="1" applyFont="1" applyFill="1" applyBorder="1" applyAlignment="1">
      <alignment horizontal="center"/>
    </xf>
    <xf numFmtId="164" fontId="9" fillId="32" borderId="25" xfId="0" applyNumberFormat="1" applyFont="1" applyFill="1" applyBorder="1" applyAlignment="1">
      <alignment horizontal="center"/>
    </xf>
    <xf numFmtId="164" fontId="8" fillId="32" borderId="26" xfId="0" applyNumberFormat="1" applyFont="1" applyFill="1" applyBorder="1" applyAlignment="1">
      <alignment horizontal="center"/>
    </xf>
    <xf numFmtId="164" fontId="9" fillId="32" borderId="24" xfId="0" applyNumberFormat="1" applyFont="1" applyFill="1" applyBorder="1" applyAlignment="1">
      <alignment horizontal="center"/>
    </xf>
    <xf numFmtId="4" fontId="9" fillId="32" borderId="26" xfId="0" applyNumberFormat="1" applyFont="1" applyFill="1" applyBorder="1" applyAlignment="1">
      <alignment horizontal="center"/>
    </xf>
    <xf numFmtId="2" fontId="9" fillId="32" borderId="24" xfId="0" applyNumberFormat="1" applyFont="1" applyFill="1" applyBorder="1" applyAlignment="1">
      <alignment horizontal="center"/>
    </xf>
    <xf numFmtId="4" fontId="9" fillId="32" borderId="24" xfId="0" applyNumberFormat="1" applyFont="1" applyFill="1" applyBorder="1" applyAlignment="1">
      <alignment horizontal="center"/>
    </xf>
    <xf numFmtId="164" fontId="8" fillId="32" borderId="24" xfId="0" applyNumberFormat="1" applyFont="1" applyFill="1" applyBorder="1" applyAlignment="1">
      <alignment horizontal="center"/>
    </xf>
    <xf numFmtId="164" fontId="9" fillId="32" borderId="24" xfId="0" applyNumberFormat="1" applyFont="1" applyFill="1" applyBorder="1" applyAlignment="1">
      <alignment/>
    </xf>
    <xf numFmtId="4" fontId="8" fillId="32" borderId="27" xfId="0" applyNumberFormat="1" applyFont="1" applyFill="1" applyBorder="1" applyAlignment="1">
      <alignment horizontal="center"/>
    </xf>
    <xf numFmtId="0" fontId="13" fillId="32" borderId="0" xfId="0" applyFont="1" applyFill="1" applyBorder="1" applyAlignment="1">
      <alignment horizontal="left"/>
    </xf>
    <xf numFmtId="0" fontId="9" fillId="32" borderId="0" xfId="0" applyFont="1" applyFill="1" applyBorder="1" applyAlignment="1">
      <alignment horizontal="right"/>
    </xf>
    <xf numFmtId="0" fontId="9" fillId="32" borderId="0" xfId="0" applyFont="1" applyFill="1" applyBorder="1" applyAlignment="1">
      <alignment wrapText="1"/>
    </xf>
    <xf numFmtId="0" fontId="8" fillId="32" borderId="28" xfId="0" applyFont="1" applyFill="1" applyBorder="1" applyAlignment="1">
      <alignment horizontal="right"/>
    </xf>
    <xf numFmtId="0" fontId="8" fillId="32" borderId="17" xfId="0" applyFont="1" applyFill="1" applyBorder="1" applyAlignment="1" applyProtection="1">
      <alignment horizontal="right" vertical="center" wrapText="1"/>
      <protection hidden="1"/>
    </xf>
    <xf numFmtId="0" fontId="8" fillId="33" borderId="17" xfId="0" applyFont="1" applyFill="1" applyBorder="1" applyAlignment="1">
      <alignment horizontal="right"/>
    </xf>
    <xf numFmtId="0" fontId="7" fillId="34" borderId="17" xfId="0" applyFont="1" applyFill="1" applyBorder="1" applyAlignment="1">
      <alignment horizontal="right"/>
    </xf>
    <xf numFmtId="0" fontId="9" fillId="32" borderId="17" xfId="0" applyFont="1" applyFill="1" applyBorder="1" applyAlignment="1">
      <alignment horizontal="right"/>
    </xf>
    <xf numFmtId="1" fontId="9" fillId="32" borderId="10" xfId="0" applyNumberFormat="1" applyFont="1" applyFill="1" applyBorder="1" applyAlignment="1">
      <alignment horizontal="center"/>
    </xf>
    <xf numFmtId="3" fontId="9" fillId="32" borderId="10" xfId="0" applyNumberFormat="1" applyFont="1" applyFill="1" applyBorder="1" applyAlignment="1">
      <alignment horizontal="center"/>
    </xf>
    <xf numFmtId="0" fontId="9" fillId="32" borderId="17" xfId="0" applyFont="1" applyFill="1" applyBorder="1" applyAlignment="1" applyProtection="1">
      <alignment horizontal="right" vertical="center" wrapText="1"/>
      <protection hidden="1"/>
    </xf>
    <xf numFmtId="3" fontId="8" fillId="32" borderId="10" xfId="0" applyNumberFormat="1" applyFont="1" applyFill="1" applyBorder="1" applyAlignment="1">
      <alignment horizontal="center"/>
    </xf>
    <xf numFmtId="3" fontId="8" fillId="32" borderId="24" xfId="0" applyNumberFormat="1" applyFont="1" applyFill="1" applyBorder="1" applyAlignment="1">
      <alignment horizontal="center"/>
    </xf>
    <xf numFmtId="2" fontId="9" fillId="32" borderId="10" xfId="0" applyNumberFormat="1" applyFont="1" applyFill="1" applyBorder="1" applyAlignment="1">
      <alignment horizontal="center"/>
    </xf>
    <xf numFmtId="0" fontId="7" fillId="34" borderId="20" xfId="0" applyFont="1" applyFill="1" applyBorder="1" applyAlignment="1">
      <alignment horizontal="right" wrapText="1"/>
    </xf>
    <xf numFmtId="0" fontId="11" fillId="32" borderId="22" xfId="0" applyFont="1" applyFill="1" applyBorder="1" applyAlignment="1">
      <alignment horizontal="center"/>
    </xf>
    <xf numFmtId="0" fontId="9" fillId="32" borderId="22" xfId="0" applyFont="1" applyFill="1" applyBorder="1" applyAlignment="1">
      <alignment horizontal="center"/>
    </xf>
    <xf numFmtId="0" fontId="9" fillId="32" borderId="27" xfId="0" applyFont="1" applyFill="1" applyBorder="1" applyAlignment="1">
      <alignment horizontal="center"/>
    </xf>
    <xf numFmtId="0" fontId="8" fillId="32" borderId="29" xfId="0" applyFont="1" applyFill="1" applyBorder="1" applyAlignment="1">
      <alignment horizontal="center"/>
    </xf>
    <xf numFmtId="0" fontId="8" fillId="32" borderId="30" xfId="0" applyFont="1" applyFill="1" applyBorder="1" applyAlignment="1">
      <alignment horizontal="center"/>
    </xf>
    <xf numFmtId="167" fontId="9" fillId="32" borderId="29" xfId="0" applyNumberFormat="1" applyFont="1" applyFill="1" applyBorder="1" applyAlignment="1">
      <alignment horizontal="center"/>
    </xf>
    <xf numFmtId="0" fontId="9" fillId="32" borderId="29" xfId="0" applyFont="1" applyFill="1" applyBorder="1" applyAlignment="1">
      <alignment/>
    </xf>
    <xf numFmtId="166" fontId="9" fillId="32" borderId="29" xfId="0" applyNumberFormat="1" applyFont="1" applyFill="1" applyBorder="1" applyAlignment="1">
      <alignment horizontal="center"/>
    </xf>
    <xf numFmtId="0" fontId="9" fillId="32" borderId="30" xfId="0" applyFont="1" applyFill="1" applyBorder="1" applyAlignment="1">
      <alignment/>
    </xf>
    <xf numFmtId="3" fontId="9" fillId="32" borderId="31" xfId="0" applyNumberFormat="1" applyFont="1" applyFill="1" applyBorder="1" applyAlignment="1">
      <alignment horizontal="center"/>
    </xf>
    <xf numFmtId="2" fontId="9" fillId="32" borderId="31" xfId="0" applyNumberFormat="1" applyFont="1" applyFill="1" applyBorder="1" applyAlignment="1">
      <alignment horizontal="center"/>
    </xf>
    <xf numFmtId="2" fontId="9" fillId="32" borderId="32" xfId="0" applyNumberFormat="1" applyFont="1" applyFill="1" applyBorder="1" applyAlignment="1">
      <alignment horizontal="center"/>
    </xf>
    <xf numFmtId="3" fontId="9" fillId="32" borderId="29" xfId="0" applyNumberFormat="1" applyFont="1" applyFill="1" applyBorder="1" applyAlignment="1">
      <alignment horizontal="center"/>
    </xf>
    <xf numFmtId="2" fontId="9" fillId="32" borderId="29" xfId="0" applyNumberFormat="1" applyFont="1" applyFill="1" applyBorder="1" applyAlignment="1">
      <alignment horizontal="center"/>
    </xf>
    <xf numFmtId="1" fontId="9" fillId="32" borderId="29" xfId="0" applyNumberFormat="1" applyFont="1" applyFill="1" applyBorder="1" applyAlignment="1">
      <alignment horizontal="center"/>
    </xf>
    <xf numFmtId="2" fontId="9" fillId="32" borderId="30" xfId="0" applyNumberFormat="1" applyFont="1" applyFill="1" applyBorder="1" applyAlignment="1">
      <alignment horizontal="center"/>
    </xf>
    <xf numFmtId="164" fontId="9" fillId="32" borderId="23" xfId="0" applyNumberFormat="1" applyFont="1" applyFill="1" applyBorder="1" applyAlignment="1">
      <alignment horizontal="center"/>
    </xf>
    <xf numFmtId="164" fontId="9" fillId="32" borderId="23" xfId="0" applyNumberFormat="1" applyFont="1" applyFill="1" applyBorder="1" applyAlignment="1">
      <alignment/>
    </xf>
    <xf numFmtId="164" fontId="9" fillId="32" borderId="26" xfId="0" applyNumberFormat="1" applyFont="1" applyFill="1" applyBorder="1" applyAlignment="1">
      <alignment/>
    </xf>
    <xf numFmtId="1" fontId="9" fillId="0" borderId="10" xfId="0" applyNumberFormat="1" applyFont="1" applyFill="1" applyBorder="1" applyAlignment="1">
      <alignment horizontal="center"/>
    </xf>
    <xf numFmtId="3" fontId="9" fillId="0" borderId="10" xfId="0" applyNumberFormat="1" applyFont="1" applyFill="1" applyBorder="1" applyAlignment="1">
      <alignment horizontal="center"/>
    </xf>
    <xf numFmtId="2" fontId="8" fillId="0" borderId="10" xfId="0" applyNumberFormat="1" applyFont="1" applyFill="1" applyBorder="1" applyAlignment="1">
      <alignment horizontal="center"/>
    </xf>
    <xf numFmtId="3" fontId="8" fillId="0" borderId="10" xfId="0" applyNumberFormat="1" applyFont="1" applyFill="1" applyBorder="1" applyAlignment="1">
      <alignment horizontal="center"/>
    </xf>
    <xf numFmtId="2" fontId="9" fillId="0" borderId="10" xfId="0" applyNumberFormat="1" applyFont="1" applyFill="1" applyBorder="1" applyAlignment="1">
      <alignment horizontal="center"/>
    </xf>
    <xf numFmtId="0" fontId="9" fillId="35" borderId="17" xfId="0" applyFont="1" applyFill="1" applyBorder="1" applyAlignment="1">
      <alignment horizontal="right"/>
    </xf>
    <xf numFmtId="0" fontId="7" fillId="34" borderId="17" xfId="0" applyFont="1" applyFill="1" applyBorder="1" applyAlignment="1" applyProtection="1">
      <alignment horizontal="right" vertical="center" wrapText="1"/>
      <protection hidden="1"/>
    </xf>
    <xf numFmtId="0" fontId="8" fillId="0" borderId="10" xfId="0" applyFont="1" applyFill="1" applyBorder="1" applyAlignment="1">
      <alignment horizontal="center"/>
    </xf>
    <xf numFmtId="0" fontId="9" fillId="0" borderId="10" xfId="0" applyFont="1" applyFill="1" applyBorder="1" applyAlignment="1">
      <alignment horizontal="center"/>
    </xf>
    <xf numFmtId="3" fontId="9" fillId="0" borderId="10" xfId="0" applyNumberFormat="1" applyFont="1" applyFill="1" applyBorder="1" applyAlignment="1">
      <alignment/>
    </xf>
    <xf numFmtId="165" fontId="9" fillId="0" borderId="33" xfId="0" applyNumberFormat="1" applyFont="1" applyFill="1" applyBorder="1" applyAlignment="1">
      <alignment/>
    </xf>
    <xf numFmtId="165" fontId="9" fillId="0" borderId="34" xfId="0" applyNumberFormat="1" applyFont="1" applyFill="1" applyBorder="1" applyAlignment="1">
      <alignment/>
    </xf>
    <xf numFmtId="164" fontId="9" fillId="0" borderId="0" xfId="0" applyNumberFormat="1" applyFont="1" applyFill="1" applyBorder="1" applyAlignment="1">
      <alignment/>
    </xf>
    <xf numFmtId="164" fontId="9" fillId="0" borderId="0" xfId="0" applyNumberFormat="1" applyFont="1" applyFill="1" applyBorder="1" applyAlignment="1">
      <alignment horizontal="center"/>
    </xf>
    <xf numFmtId="4" fontId="8" fillId="0" borderId="35" xfId="0" applyNumberFormat="1" applyFont="1" applyFill="1" applyBorder="1" applyAlignment="1">
      <alignment/>
    </xf>
    <xf numFmtId="4" fontId="8" fillId="0" borderId="23" xfId="0" applyNumberFormat="1" applyFont="1" applyFill="1" applyBorder="1" applyAlignment="1">
      <alignment horizontal="center"/>
    </xf>
    <xf numFmtId="164" fontId="8" fillId="0" borderId="23" xfId="0" applyNumberFormat="1" applyFont="1" applyFill="1" applyBorder="1" applyAlignment="1">
      <alignment horizontal="center"/>
    </xf>
    <xf numFmtId="164" fontId="9" fillId="0" borderId="10" xfId="0" applyNumberFormat="1" applyFont="1" applyFill="1" applyBorder="1" applyAlignment="1">
      <alignment horizontal="center"/>
    </xf>
    <xf numFmtId="2" fontId="9" fillId="0" borderId="10" xfId="0" applyNumberFormat="1" applyFont="1" applyFill="1" applyBorder="1" applyAlignment="1">
      <alignment/>
    </xf>
    <xf numFmtId="165" fontId="9" fillId="0" borderId="36" xfId="0" applyNumberFormat="1" applyFont="1" applyFill="1" applyBorder="1" applyAlignment="1">
      <alignment/>
    </xf>
    <xf numFmtId="165" fontId="9" fillId="0" borderId="10" xfId="0" applyNumberFormat="1" applyFont="1" applyFill="1" applyBorder="1" applyAlignment="1">
      <alignment/>
    </xf>
    <xf numFmtId="4" fontId="8" fillId="0" borderId="23" xfId="0" applyNumberFormat="1" applyFont="1" applyFill="1" applyBorder="1" applyAlignment="1">
      <alignment/>
    </xf>
    <xf numFmtId="4" fontId="9" fillId="0" borderId="23" xfId="0" applyNumberFormat="1" applyFont="1" applyFill="1" applyBorder="1" applyAlignment="1">
      <alignment horizontal="center"/>
    </xf>
    <xf numFmtId="3" fontId="9" fillId="0" borderId="37" xfId="0" applyNumberFormat="1" applyFont="1" applyFill="1" applyBorder="1" applyAlignment="1">
      <alignment/>
    </xf>
    <xf numFmtId="1" fontId="9" fillId="0" borderId="38" xfId="0" applyNumberFormat="1" applyFont="1" applyFill="1" applyBorder="1" applyAlignment="1">
      <alignment/>
    </xf>
    <xf numFmtId="4" fontId="9" fillId="0" borderId="10" xfId="0" applyNumberFormat="1" applyFont="1" applyFill="1" applyBorder="1" applyAlignment="1">
      <alignment horizontal="center"/>
    </xf>
    <xf numFmtId="4" fontId="8" fillId="0" borderId="39" xfId="0" applyNumberFormat="1" applyFont="1" applyFill="1" applyBorder="1" applyAlignment="1">
      <alignment horizontal="right" wrapText="1"/>
    </xf>
    <xf numFmtId="4" fontId="8" fillId="0" borderId="40" xfId="0" applyNumberFormat="1" applyFont="1" applyFill="1" applyBorder="1" applyAlignment="1">
      <alignment horizontal="right" wrapText="1"/>
    </xf>
    <xf numFmtId="0" fontId="9" fillId="0" borderId="41" xfId="0" applyFont="1" applyFill="1" applyBorder="1" applyAlignment="1">
      <alignment horizontal="right"/>
    </xf>
    <xf numFmtId="3" fontId="9" fillId="0" borderId="31" xfId="0" applyNumberFormat="1" applyFont="1" applyFill="1" applyBorder="1" applyAlignment="1">
      <alignment/>
    </xf>
    <xf numFmtId="3" fontId="9" fillId="0" borderId="42" xfId="0" applyNumberFormat="1" applyFont="1" applyFill="1" applyBorder="1" applyAlignment="1">
      <alignment/>
    </xf>
    <xf numFmtId="3" fontId="9" fillId="0" borderId="13" xfId="0" applyNumberFormat="1" applyFont="1" applyFill="1" applyBorder="1" applyAlignment="1">
      <alignment horizontal="center"/>
    </xf>
    <xf numFmtId="3" fontId="9" fillId="0" borderId="43" xfId="0" applyNumberFormat="1" applyFont="1" applyFill="1" applyBorder="1" applyAlignment="1">
      <alignment horizontal="center"/>
    </xf>
    <xf numFmtId="3" fontId="9" fillId="0" borderId="0" xfId="0" applyNumberFormat="1" applyFont="1" applyFill="1" applyBorder="1" applyAlignment="1">
      <alignment/>
    </xf>
    <xf numFmtId="9" fontId="9" fillId="0" borderId="42" xfId="54" applyFont="1" applyFill="1" applyBorder="1" applyAlignment="1">
      <alignment/>
    </xf>
    <xf numFmtId="3" fontId="9" fillId="0" borderId="44" xfId="0" applyNumberFormat="1" applyFont="1" applyFill="1" applyBorder="1" applyAlignment="1">
      <alignment horizontal="center"/>
    </xf>
    <xf numFmtId="3" fontId="9" fillId="0" borderId="45" xfId="0" applyNumberFormat="1" applyFont="1" applyFill="1" applyBorder="1" applyAlignment="1">
      <alignment horizontal="center"/>
    </xf>
    <xf numFmtId="3" fontId="9" fillId="0" borderId="46" xfId="0" applyNumberFormat="1" applyFont="1" applyFill="1" applyBorder="1" applyAlignment="1">
      <alignment horizontal="center"/>
    </xf>
    <xf numFmtId="3" fontId="9" fillId="0" borderId="47" xfId="0" applyNumberFormat="1" applyFont="1" applyFill="1" applyBorder="1" applyAlignment="1">
      <alignment horizontal="center"/>
    </xf>
    <xf numFmtId="3" fontId="9" fillId="0" borderId="48" xfId="0" applyNumberFormat="1" applyFont="1" applyFill="1" applyBorder="1" applyAlignment="1">
      <alignment horizontal="center"/>
    </xf>
    <xf numFmtId="3" fontId="9" fillId="0" borderId="12" xfId="0" applyNumberFormat="1" applyFont="1" applyFill="1" applyBorder="1" applyAlignment="1">
      <alignment horizontal="center"/>
    </xf>
    <xf numFmtId="3" fontId="9" fillId="0" borderId="49" xfId="0" applyNumberFormat="1" applyFont="1" applyFill="1" applyBorder="1" applyAlignment="1">
      <alignment horizontal="center"/>
    </xf>
    <xf numFmtId="3" fontId="9" fillId="32" borderId="50" xfId="0" applyNumberFormat="1" applyFont="1" applyFill="1" applyBorder="1" applyAlignment="1">
      <alignment horizontal="center"/>
    </xf>
    <xf numFmtId="3" fontId="9" fillId="32" borderId="51" xfId="0" applyNumberFormat="1" applyFont="1" applyFill="1" applyBorder="1" applyAlignment="1">
      <alignment horizontal="center"/>
    </xf>
    <xf numFmtId="3" fontId="9" fillId="32" borderId="52" xfId="0" applyNumberFormat="1" applyFont="1" applyFill="1" applyBorder="1" applyAlignment="1">
      <alignment horizontal="center"/>
    </xf>
    <xf numFmtId="3" fontId="9" fillId="0" borderId="53" xfId="0" applyNumberFormat="1" applyFont="1" applyFill="1" applyBorder="1" applyAlignment="1">
      <alignment horizontal="center"/>
    </xf>
    <xf numFmtId="2" fontId="8" fillId="0" borderId="10" xfId="0" applyNumberFormat="1" applyFont="1" applyFill="1" applyBorder="1" applyAlignment="1">
      <alignment horizontal="right"/>
    </xf>
    <xf numFmtId="164" fontId="9" fillId="0" borderId="54" xfId="0" applyNumberFormat="1" applyFont="1" applyFill="1" applyBorder="1" applyAlignment="1">
      <alignment/>
    </xf>
    <xf numFmtId="4" fontId="9" fillId="0" borderId="34" xfId="0" applyNumberFormat="1" applyFont="1" applyFill="1" applyBorder="1" applyAlignment="1">
      <alignment/>
    </xf>
    <xf numFmtId="3" fontId="9" fillId="0" borderId="34" xfId="0" applyNumberFormat="1" applyFont="1" applyFill="1" applyBorder="1" applyAlignment="1">
      <alignment/>
    </xf>
    <xf numFmtId="164" fontId="9" fillId="0" borderId="10" xfId="0" applyNumberFormat="1" applyFont="1" applyFill="1" applyBorder="1" applyAlignment="1">
      <alignment horizontal="right"/>
    </xf>
    <xf numFmtId="165" fontId="9" fillId="36" borderId="42" xfId="0" applyNumberFormat="1" applyFont="1" applyFill="1" applyBorder="1" applyAlignment="1">
      <alignment/>
    </xf>
    <xf numFmtId="165" fontId="9" fillId="36" borderId="33" xfId="0" applyNumberFormat="1" applyFont="1" applyFill="1" applyBorder="1" applyAlignment="1">
      <alignment/>
    </xf>
    <xf numFmtId="165" fontId="9" fillId="36" borderId="55" xfId="0" applyNumberFormat="1" applyFont="1" applyFill="1" applyBorder="1" applyAlignment="1">
      <alignment/>
    </xf>
    <xf numFmtId="165" fontId="9" fillId="36" borderId="56" xfId="0" applyNumberFormat="1" applyFont="1" applyFill="1" applyBorder="1" applyAlignment="1">
      <alignment/>
    </xf>
    <xf numFmtId="0" fontId="9" fillId="0" borderId="57" xfId="0" applyFont="1" applyFill="1" applyBorder="1" applyAlignment="1">
      <alignment horizontal="right"/>
    </xf>
    <xf numFmtId="164" fontId="9" fillId="0" borderId="13" xfId="0" applyNumberFormat="1" applyFont="1" applyFill="1" applyBorder="1" applyAlignment="1">
      <alignment horizontal="center"/>
    </xf>
    <xf numFmtId="4" fontId="9" fillId="0" borderId="42" xfId="0" applyNumberFormat="1" applyFont="1" applyFill="1" applyBorder="1" applyAlignment="1">
      <alignment/>
    </xf>
    <xf numFmtId="0" fontId="9" fillId="0" borderId="41" xfId="0" applyFont="1" applyFill="1" applyBorder="1" applyAlignment="1">
      <alignment horizontal="right" wrapText="1"/>
    </xf>
    <xf numFmtId="164" fontId="9" fillId="0" borderId="43" xfId="0" applyNumberFormat="1" applyFont="1" applyFill="1" applyBorder="1" applyAlignment="1">
      <alignment horizontal="center"/>
    </xf>
    <xf numFmtId="164" fontId="9" fillId="32" borderId="51" xfId="0" applyNumberFormat="1" applyFont="1" applyFill="1" applyBorder="1" applyAlignment="1">
      <alignment horizontal="center"/>
    </xf>
    <xf numFmtId="3" fontId="9" fillId="36" borderId="42" xfId="0" applyNumberFormat="1" applyFont="1" applyFill="1" applyBorder="1" applyAlignment="1">
      <alignment/>
    </xf>
    <xf numFmtId="164" fontId="9" fillId="32" borderId="44" xfId="0" applyNumberFormat="1" applyFont="1" applyFill="1" applyBorder="1" applyAlignment="1">
      <alignment horizontal="center"/>
    </xf>
    <xf numFmtId="164" fontId="9" fillId="32" borderId="43" xfId="0" applyNumberFormat="1" applyFont="1" applyFill="1" applyBorder="1" applyAlignment="1">
      <alignment horizontal="center"/>
    </xf>
    <xf numFmtId="164" fontId="9" fillId="32" borderId="22" xfId="0" applyNumberFormat="1" applyFont="1" applyFill="1" applyBorder="1" applyAlignment="1">
      <alignment horizontal="right"/>
    </xf>
    <xf numFmtId="1" fontId="9" fillId="32" borderId="42" xfId="0" applyNumberFormat="1" applyFont="1" applyFill="1" applyBorder="1" applyAlignment="1">
      <alignment/>
    </xf>
    <xf numFmtId="2" fontId="9" fillId="32" borderId="42"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2" fontId="9" fillId="0" borderId="43" xfId="0" applyNumberFormat="1" applyFont="1" applyFill="1" applyBorder="1" applyAlignment="1">
      <alignment horizontal="center"/>
    </xf>
    <xf numFmtId="2" fontId="9" fillId="32" borderId="51" xfId="0" applyNumberFormat="1" applyFont="1" applyFill="1" applyBorder="1" applyAlignment="1">
      <alignment horizontal="center"/>
    </xf>
    <xf numFmtId="4" fontId="9" fillId="0" borderId="11" xfId="0" applyNumberFormat="1" applyFont="1" applyFill="1" applyBorder="1" applyAlignment="1">
      <alignment horizontal="right" wrapText="1"/>
    </xf>
    <xf numFmtId="4" fontId="9" fillId="36" borderId="11" xfId="0" applyNumberFormat="1" applyFont="1" applyFill="1" applyBorder="1" applyAlignment="1">
      <alignment horizontal="right" wrapText="1"/>
    </xf>
    <xf numFmtId="4" fontId="9" fillId="36" borderId="42" xfId="0" applyNumberFormat="1" applyFont="1" applyFill="1" applyBorder="1" applyAlignment="1">
      <alignment/>
    </xf>
    <xf numFmtId="0" fontId="9" fillId="32" borderId="0" xfId="0" applyFont="1" applyFill="1" applyAlignment="1">
      <alignment/>
    </xf>
    <xf numFmtId="0" fontId="8" fillId="32" borderId="0" xfId="0" applyFont="1" applyFill="1" applyAlignment="1">
      <alignment/>
    </xf>
    <xf numFmtId="0" fontId="8" fillId="34" borderId="10" xfId="0" applyFont="1" applyFill="1" applyBorder="1" applyAlignment="1">
      <alignment horizontal="center"/>
    </xf>
    <xf numFmtId="0" fontId="9" fillId="0" borderId="10" xfId="0" applyFont="1" applyFill="1" applyBorder="1" applyAlignment="1">
      <alignment/>
    </xf>
    <xf numFmtId="0" fontId="9" fillId="32" borderId="10" xfId="0" applyFont="1" applyFill="1" applyBorder="1" applyAlignment="1">
      <alignment horizontal="center"/>
    </xf>
    <xf numFmtId="0" fontId="9" fillId="32" borderId="0" xfId="0" applyFont="1" applyFill="1" applyBorder="1" applyAlignment="1">
      <alignment/>
    </xf>
    <xf numFmtId="0" fontId="9" fillId="32" borderId="10" xfId="0" applyFont="1" applyFill="1" applyBorder="1" applyAlignment="1">
      <alignment horizontal="center" wrapText="1"/>
    </xf>
    <xf numFmtId="0" fontId="8" fillId="0" borderId="0" xfId="0" applyFont="1" applyFill="1" applyBorder="1" applyAlignment="1" applyProtection="1">
      <alignment horizontal="right" vertical="center" wrapText="1"/>
      <protection hidden="1"/>
    </xf>
    <xf numFmtId="0" fontId="8" fillId="0" borderId="0" xfId="0" applyFont="1" applyFill="1" applyBorder="1" applyAlignment="1">
      <alignment horizontal="center"/>
    </xf>
    <xf numFmtId="0" fontId="8" fillId="0" borderId="0" xfId="0" applyFont="1" applyFill="1" applyBorder="1" applyAlignment="1">
      <alignment horizontal="left"/>
    </xf>
    <xf numFmtId="0" fontId="9" fillId="0" borderId="0" xfId="0" applyFont="1" applyFill="1" applyBorder="1" applyAlignment="1">
      <alignment/>
    </xf>
    <xf numFmtId="0" fontId="9" fillId="0" borderId="58" xfId="0" applyFont="1" applyFill="1" applyBorder="1" applyAlignment="1">
      <alignment horizontal="right" wrapText="1"/>
    </xf>
    <xf numFmtId="0" fontId="7" fillId="34" borderId="10" xfId="0" applyFont="1" applyFill="1" applyBorder="1" applyAlignment="1">
      <alignment horizontal="center"/>
    </xf>
    <xf numFmtId="0" fontId="8" fillId="0" borderId="0" xfId="0" applyFont="1" applyFill="1" applyAlignment="1">
      <alignment/>
    </xf>
    <xf numFmtId="1" fontId="8" fillId="0" borderId="59" xfId="0" applyNumberFormat="1" applyFont="1" applyFill="1" applyBorder="1" applyAlignment="1">
      <alignment horizontal="center"/>
    </xf>
    <xf numFmtId="1" fontId="8" fillId="0" borderId="60" xfId="0" applyNumberFormat="1" applyFont="1" applyFill="1" applyBorder="1" applyAlignment="1">
      <alignment horizontal="center"/>
    </xf>
    <xf numFmtId="1" fontId="8" fillId="0" borderId="42" xfId="0" applyNumberFormat="1" applyFont="1" applyFill="1" applyBorder="1" applyAlignment="1">
      <alignment horizontal="center"/>
    </xf>
    <xf numFmtId="1" fontId="8" fillId="0" borderId="61" xfId="0" applyNumberFormat="1" applyFont="1" applyFill="1" applyBorder="1" applyAlignment="1">
      <alignment horizontal="center"/>
    </xf>
    <xf numFmtId="1" fontId="8" fillId="0" borderId="62" xfId="0" applyNumberFormat="1" applyFont="1" applyFill="1" applyBorder="1" applyAlignment="1">
      <alignment horizontal="center"/>
    </xf>
    <xf numFmtId="0" fontId="7" fillId="37" borderId="63" xfId="0" applyFont="1" applyFill="1" applyBorder="1" applyAlignment="1">
      <alignment horizontal="center"/>
    </xf>
    <xf numFmtId="0" fontId="7" fillId="37" borderId="64" xfId="0" applyFont="1" applyFill="1" applyBorder="1" applyAlignment="1">
      <alignment horizontal="center"/>
    </xf>
    <xf numFmtId="0" fontId="7" fillId="37" borderId="65" xfId="0" applyFont="1" applyFill="1" applyBorder="1" applyAlignment="1">
      <alignment horizontal="center"/>
    </xf>
    <xf numFmtId="0" fontId="3" fillId="32"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32" borderId="0" xfId="0" applyFont="1" applyFill="1" applyAlignment="1">
      <alignment horizontal="left" wrapText="1"/>
    </xf>
    <xf numFmtId="0" fontId="6" fillId="32" borderId="0" xfId="0" applyFont="1" applyFill="1" applyBorder="1" applyAlignment="1">
      <alignment horizontal="left"/>
    </xf>
    <xf numFmtId="0" fontId="7" fillId="37" borderId="66" xfId="0" applyFont="1" applyFill="1" applyBorder="1" applyAlignment="1">
      <alignment horizontal="center"/>
    </xf>
    <xf numFmtId="1" fontId="8" fillId="0" borderId="33" xfId="0" applyNumberFormat="1" applyFont="1" applyFill="1" applyBorder="1" applyAlignment="1">
      <alignment horizontal="center"/>
    </xf>
    <xf numFmtId="0" fontId="14" fillId="0" borderId="0" xfId="0" applyFont="1" applyAlignment="1">
      <alignment wrapText="1"/>
    </xf>
    <xf numFmtId="0" fontId="15" fillId="0" borderId="0" xfId="0" applyFont="1" applyAlignment="1">
      <alignment/>
    </xf>
    <xf numFmtId="0" fontId="14" fillId="0" borderId="0" xfId="0" applyFont="1" applyFill="1" applyAlignment="1">
      <alignment wrapText="1"/>
    </xf>
    <xf numFmtId="0" fontId="9" fillId="32" borderId="0" xfId="0" applyFont="1" applyFill="1" applyAlignment="1">
      <alignment horizontal="left" wrapText="1"/>
    </xf>
    <xf numFmtId="0" fontId="7" fillId="37" borderId="15" xfId="0" applyFont="1" applyFill="1" applyBorder="1" applyAlignment="1">
      <alignment horizontal="center"/>
    </xf>
    <xf numFmtId="0" fontId="7" fillId="37" borderId="67" xfId="0" applyFont="1" applyFill="1" applyBorder="1" applyAlignment="1">
      <alignment horizontal="center"/>
    </xf>
    <xf numFmtId="1" fontId="8" fillId="32" borderId="10" xfId="0" applyNumberFormat="1" applyFont="1" applyFill="1" applyBorder="1" applyAlignment="1">
      <alignment horizontal="center"/>
    </xf>
    <xf numFmtId="0" fontId="8" fillId="32" borderId="24" xfId="0" applyFont="1" applyFill="1" applyBorder="1" applyAlignment="1">
      <alignment horizontal="center"/>
    </xf>
    <xf numFmtId="1" fontId="8" fillId="32" borderId="23" xfId="0" applyNumberFormat="1" applyFont="1" applyFill="1" applyBorder="1" applyAlignment="1">
      <alignment horizontal="center"/>
    </xf>
    <xf numFmtId="0" fontId="8" fillId="32" borderId="26" xfId="0" applyFont="1" applyFill="1" applyBorder="1" applyAlignment="1">
      <alignment horizontal="center"/>
    </xf>
    <xf numFmtId="0" fontId="8" fillId="32" borderId="10" xfId="0" applyFont="1" applyFill="1" applyBorder="1" applyAlignment="1">
      <alignment horizontal="center"/>
    </xf>
    <xf numFmtId="0" fontId="8" fillId="32" borderId="23" xfId="0" applyFont="1" applyFill="1" applyBorder="1" applyAlignment="1">
      <alignment horizontal="center"/>
    </xf>
    <xf numFmtId="0" fontId="13" fillId="32" borderId="0" xfId="0" applyFont="1" applyFill="1" applyBorder="1" applyAlignment="1">
      <alignment horizontal="left"/>
    </xf>
    <xf numFmtId="0" fontId="9" fillId="4" borderId="0" xfId="0" applyFont="1" applyFill="1" applyBorder="1" applyAlignment="1">
      <alignment horizontal="left" wrapText="1"/>
    </xf>
    <xf numFmtId="0" fontId="8" fillId="0" borderId="0" xfId="0" applyFont="1" applyBorder="1" applyAlignment="1">
      <alignment horizontal="left"/>
    </xf>
    <xf numFmtId="0" fontId="11" fillId="0" borderId="28" xfId="0" applyFont="1" applyFill="1" applyBorder="1" applyAlignment="1">
      <alignment horizontal="righ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9525</xdr:rowOff>
    </xdr:from>
    <xdr:to>
      <xdr:col>13</xdr:col>
      <xdr:colOff>9525</xdr:colOff>
      <xdr:row>4</xdr:row>
      <xdr:rowOff>161925</xdr:rowOff>
    </xdr:to>
    <xdr:pic>
      <xdr:nvPicPr>
        <xdr:cNvPr id="1" name="Picture 1" descr="BuySmart_logo"/>
        <xdr:cNvPicPr preferRelativeResize="1">
          <a:picLocks noChangeAspect="1"/>
        </xdr:cNvPicPr>
      </xdr:nvPicPr>
      <xdr:blipFill>
        <a:blip r:embed="rId1"/>
        <a:stretch>
          <a:fillRect/>
        </a:stretch>
      </xdr:blipFill>
      <xdr:spPr>
        <a:xfrm>
          <a:off x="8343900" y="9525"/>
          <a:ext cx="2743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0</xdr:row>
      <xdr:rowOff>38100</xdr:rowOff>
    </xdr:from>
    <xdr:to>
      <xdr:col>17</xdr:col>
      <xdr:colOff>200025</xdr:colOff>
      <xdr:row>4</xdr:row>
      <xdr:rowOff>171450</xdr:rowOff>
    </xdr:to>
    <xdr:pic>
      <xdr:nvPicPr>
        <xdr:cNvPr id="1" name="Picture 1"/>
        <xdr:cNvPicPr preferRelativeResize="1">
          <a:picLocks noChangeAspect="1"/>
        </xdr:cNvPicPr>
      </xdr:nvPicPr>
      <xdr:blipFill>
        <a:blip r:embed="rId1"/>
        <a:stretch>
          <a:fillRect/>
        </a:stretch>
      </xdr:blipFill>
      <xdr:spPr>
        <a:xfrm>
          <a:off x="11849100" y="38100"/>
          <a:ext cx="2857500" cy="1266825"/>
        </a:xfrm>
        <a:prstGeom prst="rect">
          <a:avLst/>
        </a:prstGeom>
        <a:noFill/>
        <a:ln w="9525" cmpd="sng">
          <a:noFill/>
        </a:ln>
      </xdr:spPr>
    </xdr:pic>
    <xdr:clientData/>
  </xdr:twoCellAnchor>
  <xdr:twoCellAnchor>
    <xdr:from>
      <xdr:col>13</xdr:col>
      <xdr:colOff>361950</xdr:colOff>
      <xdr:row>0</xdr:row>
      <xdr:rowOff>38100</xdr:rowOff>
    </xdr:from>
    <xdr:to>
      <xdr:col>17</xdr:col>
      <xdr:colOff>57150</xdr:colOff>
      <xdr:row>3</xdr:row>
      <xdr:rowOff>66675</xdr:rowOff>
    </xdr:to>
    <xdr:pic>
      <xdr:nvPicPr>
        <xdr:cNvPr id="2" name="Picture 1" descr="BuySmart_logo"/>
        <xdr:cNvPicPr preferRelativeResize="1">
          <a:picLocks noChangeAspect="1"/>
        </xdr:cNvPicPr>
      </xdr:nvPicPr>
      <xdr:blipFill>
        <a:blip r:embed="rId2"/>
        <a:stretch>
          <a:fillRect/>
        </a:stretch>
      </xdr:blipFill>
      <xdr:spPr>
        <a:xfrm>
          <a:off x="11820525" y="38100"/>
          <a:ext cx="274320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6</xdr:col>
      <xdr:colOff>457200</xdr:colOff>
      <xdr:row>6</xdr:row>
      <xdr:rowOff>47625</xdr:rowOff>
    </xdr:to>
    <xdr:pic>
      <xdr:nvPicPr>
        <xdr:cNvPr id="1" name="Picture 1" descr="BuySmart_logo"/>
        <xdr:cNvPicPr preferRelativeResize="1">
          <a:picLocks noChangeAspect="1"/>
        </xdr:cNvPicPr>
      </xdr:nvPicPr>
      <xdr:blipFill>
        <a:blip r:embed="rId1"/>
        <a:stretch>
          <a:fillRect/>
        </a:stretch>
      </xdr:blipFill>
      <xdr:spPr>
        <a:xfrm>
          <a:off x="3705225" y="190500"/>
          <a:ext cx="27432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O69"/>
  <sheetViews>
    <sheetView tabSelected="1" zoomScale="80" zoomScaleNormal="80" zoomScalePageLayoutView="0" workbookViewId="0" topLeftCell="A1">
      <selection activeCell="B10" sqref="B10"/>
    </sheetView>
  </sheetViews>
  <sheetFormatPr defaultColWidth="11.421875" defaultRowHeight="12.75"/>
  <cols>
    <col min="1" max="1" width="57.8515625" style="1" customWidth="1"/>
    <col min="2" max="2" width="11.7109375" style="1" customWidth="1"/>
    <col min="3" max="3" width="7.57421875" style="1" customWidth="1"/>
    <col min="4" max="4" width="11.421875" style="1" customWidth="1"/>
    <col min="5" max="5" width="6.28125" style="1" customWidth="1"/>
    <col min="6" max="6" width="11.421875" style="1" customWidth="1"/>
    <col min="7" max="7" width="6.28125" style="1" customWidth="1"/>
    <col min="8" max="8" width="11.421875" style="1" customWidth="1"/>
    <col min="9" max="9" width="6.421875" style="1" customWidth="1"/>
    <col min="10" max="10" width="11.421875" style="1" customWidth="1"/>
    <col min="11" max="11" width="6.421875" style="1" customWidth="1"/>
    <col min="12" max="12" width="11.421875" style="1" customWidth="1"/>
    <col min="13" max="13" width="6.421875" style="1" customWidth="1"/>
    <col min="14" max="14" width="73.8515625" style="1" customWidth="1"/>
    <col min="15" max="16384" width="11.421875" style="1" customWidth="1"/>
  </cols>
  <sheetData>
    <row r="4" spans="1:6" ht="20.25">
      <c r="A4" s="192"/>
      <c r="B4" s="192"/>
      <c r="C4" s="192"/>
      <c r="D4" s="192"/>
      <c r="E4" s="192"/>
      <c r="F4" s="192"/>
    </row>
    <row r="5" ht="15" thickBot="1"/>
    <row r="6" spans="1:14" ht="20.25" customHeight="1" thickBot="1">
      <c r="A6" s="14"/>
      <c r="B6" s="193" t="s">
        <v>13</v>
      </c>
      <c r="C6" s="186"/>
      <c r="D6" s="184" t="s">
        <v>25</v>
      </c>
      <c r="E6" s="186"/>
      <c r="F6" s="184" t="s">
        <v>26</v>
      </c>
      <c r="G6" s="186"/>
      <c r="H6" s="184" t="s">
        <v>27</v>
      </c>
      <c r="I6" s="186"/>
      <c r="J6" s="184" t="s">
        <v>28</v>
      </c>
      <c r="K6" s="186"/>
      <c r="L6" s="184" t="s">
        <v>29</v>
      </c>
      <c r="M6" s="185"/>
      <c r="N6" s="15"/>
    </row>
    <row r="7" spans="1:14" ht="20.25" customHeight="1" thickBot="1">
      <c r="A7" s="16" t="s">
        <v>14</v>
      </c>
      <c r="B7" s="194" t="s">
        <v>12</v>
      </c>
      <c r="C7" s="181"/>
      <c r="D7" s="181" t="s">
        <v>16</v>
      </c>
      <c r="E7" s="181"/>
      <c r="F7" s="181" t="s">
        <v>17</v>
      </c>
      <c r="G7" s="181"/>
      <c r="H7" s="181" t="s">
        <v>18</v>
      </c>
      <c r="I7" s="181"/>
      <c r="J7" s="181" t="s">
        <v>19</v>
      </c>
      <c r="K7" s="181"/>
      <c r="L7" s="181" t="s">
        <v>20</v>
      </c>
      <c r="M7" s="182"/>
      <c r="N7" s="15"/>
    </row>
    <row r="8" spans="1:14" ht="20.25" customHeight="1" thickBot="1">
      <c r="A8" s="17" t="s">
        <v>15</v>
      </c>
      <c r="B8" s="183" t="s">
        <v>3</v>
      </c>
      <c r="C8" s="179"/>
      <c r="D8" s="179" t="s">
        <v>3</v>
      </c>
      <c r="E8" s="179"/>
      <c r="F8" s="179" t="s">
        <v>3</v>
      </c>
      <c r="G8" s="179"/>
      <c r="H8" s="179" t="s">
        <v>3</v>
      </c>
      <c r="I8" s="179"/>
      <c r="J8" s="179" t="s">
        <v>3</v>
      </c>
      <c r="K8" s="179"/>
      <c r="L8" s="179" t="s">
        <v>3</v>
      </c>
      <c r="M8" s="180"/>
      <c r="N8" s="15"/>
    </row>
    <row r="9" spans="1:14" ht="20.25" customHeight="1">
      <c r="A9" s="18" t="s">
        <v>53</v>
      </c>
      <c r="B9" s="98"/>
      <c r="C9" s="99"/>
      <c r="D9" s="98"/>
      <c r="E9" s="99"/>
      <c r="F9" s="98"/>
      <c r="G9" s="99"/>
      <c r="H9" s="98"/>
      <c r="I9" s="99"/>
      <c r="J9" s="98"/>
      <c r="K9" s="99"/>
      <c r="L9" s="98"/>
      <c r="M9" s="46"/>
      <c r="N9" s="15"/>
    </row>
    <row r="10" spans="1:14" ht="17.25" customHeight="1" thickBot="1">
      <c r="A10" s="19" t="s">
        <v>30</v>
      </c>
      <c r="B10" s="120" t="s">
        <v>66</v>
      </c>
      <c r="C10" s="99"/>
      <c r="D10" s="120" t="str">
        <f>$B$10</f>
        <v>Ordenador</v>
      </c>
      <c r="E10" s="99"/>
      <c r="F10" s="100" t="str">
        <f>$B$10</f>
        <v>Ordenador</v>
      </c>
      <c r="G10" s="99"/>
      <c r="H10" s="120" t="str">
        <f>$B$10</f>
        <v>Ordenador</v>
      </c>
      <c r="I10" s="99"/>
      <c r="J10" s="120" t="str">
        <f>$B$10</f>
        <v>Ordenador</v>
      </c>
      <c r="K10" s="99"/>
      <c r="L10" s="120" t="str">
        <f>$B$10</f>
        <v>Ordenador</v>
      </c>
      <c r="M10" s="46"/>
      <c r="N10" s="15"/>
    </row>
    <row r="11" spans="1:14" ht="19.5" customHeight="1" thickBot="1">
      <c r="A11" s="119" t="s">
        <v>31</v>
      </c>
      <c r="B11" s="121">
        <v>0</v>
      </c>
      <c r="C11" s="136" t="s">
        <v>9</v>
      </c>
      <c r="D11" s="121">
        <f>$B$11</f>
        <v>0</v>
      </c>
      <c r="E11" s="131" t="s">
        <v>9</v>
      </c>
      <c r="F11" s="124">
        <f>$B$11</f>
        <v>0</v>
      </c>
      <c r="G11" s="129" t="s">
        <v>9</v>
      </c>
      <c r="H11" s="121">
        <f>$B$11</f>
        <v>0</v>
      </c>
      <c r="I11" s="132" t="s">
        <v>9</v>
      </c>
      <c r="J11" s="121">
        <f>$B$11</f>
        <v>0</v>
      </c>
      <c r="K11" s="132" t="s">
        <v>9</v>
      </c>
      <c r="L11" s="121">
        <f>$B$11</f>
        <v>0</v>
      </c>
      <c r="M11" s="133" t="s">
        <v>9</v>
      </c>
      <c r="N11" s="15"/>
    </row>
    <row r="12" spans="1:14" ht="31.5" customHeight="1" thickBot="1">
      <c r="A12" s="176" t="s">
        <v>32</v>
      </c>
      <c r="B12" s="121">
        <v>0</v>
      </c>
      <c r="C12" s="123" t="s">
        <v>6</v>
      </c>
      <c r="D12" s="125">
        <f>$B$12</f>
        <v>0</v>
      </c>
      <c r="E12" s="123" t="s">
        <v>6</v>
      </c>
      <c r="F12" s="125">
        <f>$B$12</f>
        <v>0</v>
      </c>
      <c r="G12" s="123" t="s">
        <v>6</v>
      </c>
      <c r="H12" s="125">
        <f>$B$12</f>
        <v>0</v>
      </c>
      <c r="I12" s="123" t="s">
        <v>6</v>
      </c>
      <c r="J12" s="125">
        <f>$B$12</f>
        <v>0</v>
      </c>
      <c r="K12" s="123" t="s">
        <v>6</v>
      </c>
      <c r="L12" s="125">
        <f>$B$12</f>
        <v>0</v>
      </c>
      <c r="M12" s="134" t="s">
        <v>6</v>
      </c>
      <c r="N12" s="15"/>
    </row>
    <row r="13" spans="1:14" ht="21" customHeight="1" thickBot="1">
      <c r="A13" s="119" t="s">
        <v>33</v>
      </c>
      <c r="B13" s="121">
        <v>0</v>
      </c>
      <c r="C13" s="123" t="s">
        <v>10</v>
      </c>
      <c r="D13" s="121">
        <f>$B$13</f>
        <v>0</v>
      </c>
      <c r="E13" s="123" t="s">
        <v>10</v>
      </c>
      <c r="F13" s="121">
        <f>$B$13</f>
        <v>0</v>
      </c>
      <c r="G13" s="123" t="s">
        <v>10</v>
      </c>
      <c r="H13" s="121">
        <f>$B$13</f>
        <v>0</v>
      </c>
      <c r="I13" s="123" t="s">
        <v>10</v>
      </c>
      <c r="J13" s="121">
        <f>$B$13</f>
        <v>0</v>
      </c>
      <c r="K13" s="123" t="s">
        <v>10</v>
      </c>
      <c r="L13" s="121">
        <f>$B$13</f>
        <v>0</v>
      </c>
      <c r="M13" s="134" t="s">
        <v>10</v>
      </c>
      <c r="N13" s="15"/>
    </row>
    <row r="14" spans="1:14" ht="19.5" customHeight="1" thickBot="1">
      <c r="A14" s="119" t="s">
        <v>34</v>
      </c>
      <c r="B14" s="121">
        <v>0</v>
      </c>
      <c r="C14" s="123" t="s">
        <v>10</v>
      </c>
      <c r="D14" s="121">
        <f>$B$14</f>
        <v>0</v>
      </c>
      <c r="E14" s="123" t="s">
        <v>10</v>
      </c>
      <c r="F14" s="121">
        <f>$B$14</f>
        <v>0</v>
      </c>
      <c r="G14" s="123" t="s">
        <v>10</v>
      </c>
      <c r="H14" s="121">
        <f>$B$14</f>
        <v>0</v>
      </c>
      <c r="I14" s="123" t="s">
        <v>10</v>
      </c>
      <c r="J14" s="121">
        <f>$B$14</f>
        <v>0</v>
      </c>
      <c r="K14" s="123" t="s">
        <v>10</v>
      </c>
      <c r="L14" s="121">
        <f>$B$14</f>
        <v>0</v>
      </c>
      <c r="M14" s="134" t="s">
        <v>10</v>
      </c>
      <c r="N14" s="15"/>
    </row>
    <row r="15" spans="1:14" ht="19.5" customHeight="1" thickBot="1">
      <c r="A15" s="119" t="s">
        <v>35</v>
      </c>
      <c r="B15" s="121">
        <v>0</v>
      </c>
      <c r="C15" s="123" t="s">
        <v>10</v>
      </c>
      <c r="D15" s="121">
        <f>$B$15</f>
        <v>0</v>
      </c>
      <c r="E15" s="123" t="s">
        <v>10</v>
      </c>
      <c r="F15" s="121">
        <f>$B$15</f>
        <v>0</v>
      </c>
      <c r="G15" s="123" t="s">
        <v>10</v>
      </c>
      <c r="H15" s="121">
        <f>$B$15</f>
        <v>0</v>
      </c>
      <c r="I15" s="123" t="s">
        <v>10</v>
      </c>
      <c r="J15" s="121">
        <f>$B$15</f>
        <v>0</v>
      </c>
      <c r="K15" s="123" t="s">
        <v>10</v>
      </c>
      <c r="L15" s="121">
        <f>$B$15</f>
        <v>0</v>
      </c>
      <c r="M15" s="134" t="s">
        <v>10</v>
      </c>
      <c r="N15" s="15"/>
    </row>
    <row r="16" spans="1:14" ht="20.25" customHeight="1" thickBot="1">
      <c r="A16" s="20" t="s">
        <v>36</v>
      </c>
      <c r="B16" s="121">
        <v>0</v>
      </c>
      <c r="C16" s="126" t="s">
        <v>1</v>
      </c>
      <c r="D16" s="142">
        <f>$B$16</f>
        <v>0</v>
      </c>
      <c r="E16" s="122" t="s">
        <v>1</v>
      </c>
      <c r="F16" s="143">
        <f>$B$16</f>
        <v>0</v>
      </c>
      <c r="G16" s="126" t="s">
        <v>1</v>
      </c>
      <c r="H16" s="142">
        <f>$B$16</f>
        <v>0</v>
      </c>
      <c r="I16" s="123" t="s">
        <v>1</v>
      </c>
      <c r="J16" s="142">
        <f>$B$16</f>
        <v>0</v>
      </c>
      <c r="K16" s="123" t="s">
        <v>1</v>
      </c>
      <c r="L16" s="142">
        <f>$B$16</f>
        <v>0</v>
      </c>
      <c r="M16" s="134" t="s">
        <v>1</v>
      </c>
      <c r="N16" s="15"/>
    </row>
    <row r="17" spans="1:14" ht="20.25" customHeight="1" thickBot="1">
      <c r="A17" s="20" t="s">
        <v>37</v>
      </c>
      <c r="B17" s="121">
        <v>0</v>
      </c>
      <c r="C17" s="126" t="s">
        <v>1</v>
      </c>
      <c r="D17" s="142">
        <f>$B$17</f>
        <v>0</v>
      </c>
      <c r="E17" s="122" t="s">
        <v>1</v>
      </c>
      <c r="F17" s="143">
        <f>$B$17</f>
        <v>0</v>
      </c>
      <c r="G17" s="126" t="s">
        <v>1</v>
      </c>
      <c r="H17" s="142">
        <f>$B$17</f>
        <v>0</v>
      </c>
      <c r="I17" s="123" t="s">
        <v>1</v>
      </c>
      <c r="J17" s="142">
        <f>$B$17</f>
        <v>0</v>
      </c>
      <c r="K17" s="123" t="s">
        <v>1</v>
      </c>
      <c r="L17" s="142">
        <f>$B$17</f>
        <v>0</v>
      </c>
      <c r="M17" s="134" t="s">
        <v>1</v>
      </c>
      <c r="N17" s="15"/>
    </row>
    <row r="18" spans="1:14" ht="20.25" customHeight="1" thickBot="1">
      <c r="A18" s="20" t="s">
        <v>38</v>
      </c>
      <c r="B18" s="121">
        <v>0</v>
      </c>
      <c r="C18" s="127" t="s">
        <v>1</v>
      </c>
      <c r="D18" s="144">
        <f>$B$18</f>
        <v>0</v>
      </c>
      <c r="E18" s="128" t="s">
        <v>1</v>
      </c>
      <c r="F18" s="145">
        <f>$B$18</f>
        <v>0</v>
      </c>
      <c r="G18" s="127" t="s">
        <v>1</v>
      </c>
      <c r="H18" s="144">
        <f>$B$18</f>
        <v>0</v>
      </c>
      <c r="I18" s="130" t="s">
        <v>1</v>
      </c>
      <c r="J18" s="144">
        <f>$B$18</f>
        <v>0</v>
      </c>
      <c r="K18" s="130" t="s">
        <v>1</v>
      </c>
      <c r="L18" s="144">
        <f>$B$18</f>
        <v>0</v>
      </c>
      <c r="M18" s="135" t="s">
        <v>1</v>
      </c>
      <c r="N18" s="15"/>
    </row>
    <row r="19" spans="1:14" ht="20.25" customHeight="1" thickBot="1">
      <c r="A19" s="18" t="s">
        <v>39</v>
      </c>
      <c r="B19" s="103"/>
      <c r="C19" s="104"/>
      <c r="D19" s="103"/>
      <c r="E19" s="104"/>
      <c r="F19" s="103"/>
      <c r="G19" s="104"/>
      <c r="H19" s="103"/>
      <c r="I19" s="104"/>
      <c r="J19" s="103"/>
      <c r="K19" s="104"/>
      <c r="L19" s="103"/>
      <c r="M19" s="48"/>
      <c r="N19" s="15"/>
    </row>
    <row r="20" spans="1:14" ht="20.25" customHeight="1" thickBot="1">
      <c r="A20" s="20" t="s">
        <v>40</v>
      </c>
      <c r="B20" s="102">
        <v>0</v>
      </c>
      <c r="C20" s="92" t="s">
        <v>2</v>
      </c>
      <c r="D20" s="101">
        <v>0</v>
      </c>
      <c r="E20" s="92" t="s">
        <v>2</v>
      </c>
      <c r="F20" s="101">
        <v>0</v>
      </c>
      <c r="G20" s="92" t="s">
        <v>2</v>
      </c>
      <c r="H20" s="101">
        <v>0</v>
      </c>
      <c r="I20" s="92" t="s">
        <v>2</v>
      </c>
      <c r="J20" s="101">
        <v>0</v>
      </c>
      <c r="K20" s="92" t="s">
        <v>2</v>
      </c>
      <c r="L20" s="101">
        <v>0</v>
      </c>
      <c r="M20" s="47" t="s">
        <v>2</v>
      </c>
      <c r="N20" s="24"/>
    </row>
    <row r="21" spans="1:14" ht="20.25" customHeight="1" thickBot="1">
      <c r="A21" s="20" t="s">
        <v>41</v>
      </c>
      <c r="B21" s="102">
        <v>0</v>
      </c>
      <c r="C21" s="92" t="s">
        <v>2</v>
      </c>
      <c r="D21" s="101">
        <v>0</v>
      </c>
      <c r="E21" s="92" t="s">
        <v>2</v>
      </c>
      <c r="F21" s="101">
        <v>0</v>
      </c>
      <c r="G21" s="92" t="s">
        <v>2</v>
      </c>
      <c r="H21" s="101">
        <v>0</v>
      </c>
      <c r="I21" s="92" t="s">
        <v>2</v>
      </c>
      <c r="J21" s="101">
        <v>0</v>
      </c>
      <c r="K21" s="92" t="s">
        <v>2</v>
      </c>
      <c r="L21" s="101">
        <v>0</v>
      </c>
      <c r="M21" s="47" t="s">
        <v>2</v>
      </c>
      <c r="N21" s="24"/>
    </row>
    <row r="22" spans="1:14" ht="20.25" customHeight="1" thickBot="1">
      <c r="A22" s="20" t="s">
        <v>42</v>
      </c>
      <c r="B22" s="102">
        <v>0</v>
      </c>
      <c r="C22" s="92" t="s">
        <v>2</v>
      </c>
      <c r="D22" s="101">
        <v>0</v>
      </c>
      <c r="E22" s="92" t="s">
        <v>2</v>
      </c>
      <c r="F22" s="101">
        <v>0</v>
      </c>
      <c r="G22" s="92" t="s">
        <v>2</v>
      </c>
      <c r="H22" s="101">
        <v>0</v>
      </c>
      <c r="I22" s="92" t="s">
        <v>2</v>
      </c>
      <c r="J22" s="101">
        <v>0</v>
      </c>
      <c r="K22" s="92" t="s">
        <v>2</v>
      </c>
      <c r="L22" s="101">
        <v>0</v>
      </c>
      <c r="M22" s="47" t="s">
        <v>2</v>
      </c>
      <c r="N22" s="24"/>
    </row>
    <row r="23" spans="1:14" ht="20.25" customHeight="1" thickBot="1">
      <c r="A23" s="20" t="s">
        <v>43</v>
      </c>
      <c r="B23" s="102">
        <v>0</v>
      </c>
      <c r="C23" s="92" t="s">
        <v>2</v>
      </c>
      <c r="D23" s="101">
        <v>0</v>
      </c>
      <c r="E23" s="92" t="s">
        <v>2</v>
      </c>
      <c r="F23" s="101">
        <v>0</v>
      </c>
      <c r="G23" s="92" t="s">
        <v>2</v>
      </c>
      <c r="H23" s="101">
        <v>0</v>
      </c>
      <c r="I23" s="92" t="s">
        <v>2</v>
      </c>
      <c r="J23" s="101">
        <v>0</v>
      </c>
      <c r="K23" s="92" t="s">
        <v>2</v>
      </c>
      <c r="L23" s="101">
        <v>0</v>
      </c>
      <c r="M23" s="47" t="s">
        <v>2</v>
      </c>
      <c r="N23" s="24"/>
    </row>
    <row r="24" spans="1:14" s="4" customFormat="1" ht="45" customHeight="1" thickBot="1">
      <c r="A24" s="25" t="s">
        <v>44</v>
      </c>
      <c r="B24" s="105">
        <f>SUM(B20:B23)*B11</f>
        <v>0</v>
      </c>
      <c r="C24" s="106" t="s">
        <v>2</v>
      </c>
      <c r="D24" s="105">
        <f>SUM(D20:D23)*D11</f>
        <v>0</v>
      </c>
      <c r="E24" s="106" t="s">
        <v>2</v>
      </c>
      <c r="F24" s="105">
        <f>SUM(F20:F23)*F11</f>
        <v>0</v>
      </c>
      <c r="G24" s="106" t="s">
        <v>2</v>
      </c>
      <c r="H24" s="105">
        <f>SUM(H20:H23)*H11</f>
        <v>0</v>
      </c>
      <c r="I24" s="107" t="s">
        <v>2</v>
      </c>
      <c r="J24" s="105">
        <f>SUM(J20:J23)*J11</f>
        <v>0</v>
      </c>
      <c r="K24" s="107" t="s">
        <v>2</v>
      </c>
      <c r="L24" s="105">
        <f>SUM(L20:L23)*L11</f>
        <v>0</v>
      </c>
      <c r="M24" s="49" t="s">
        <v>2</v>
      </c>
      <c r="N24" s="24"/>
    </row>
    <row r="25" spans="1:14" ht="20.25" customHeight="1" thickBot="1">
      <c r="A25" s="18" t="s">
        <v>45</v>
      </c>
      <c r="B25" s="103"/>
      <c r="C25" s="104"/>
      <c r="D25" s="103"/>
      <c r="E25" s="104"/>
      <c r="F25" s="103"/>
      <c r="G25" s="104"/>
      <c r="H25" s="103"/>
      <c r="I25" s="104"/>
      <c r="J25" s="103"/>
      <c r="K25" s="104"/>
      <c r="L25" s="103"/>
      <c r="M25" s="48"/>
      <c r="N25" s="15"/>
    </row>
    <row r="26" spans="1:14" ht="20.25" customHeight="1" thickBot="1">
      <c r="A26" s="146" t="s">
        <v>46</v>
      </c>
      <c r="B26" s="148">
        <v>0</v>
      </c>
      <c r="C26" s="147" t="s">
        <v>2</v>
      </c>
      <c r="D26" s="109">
        <f>$B$26</f>
        <v>0</v>
      </c>
      <c r="E26" s="108" t="s">
        <v>2</v>
      </c>
      <c r="F26" s="109">
        <f>$B$26</f>
        <v>0</v>
      </c>
      <c r="G26" s="108" t="s">
        <v>2</v>
      </c>
      <c r="H26" s="109">
        <f>$B$26</f>
        <v>0</v>
      </c>
      <c r="I26" s="108" t="s">
        <v>2</v>
      </c>
      <c r="J26" s="109">
        <f>$B$26</f>
        <v>0</v>
      </c>
      <c r="K26" s="108" t="s">
        <v>2</v>
      </c>
      <c r="L26" s="109">
        <f>$B$26</f>
        <v>0</v>
      </c>
      <c r="M26" s="50" t="s">
        <v>2</v>
      </c>
      <c r="N26" s="15"/>
    </row>
    <row r="27" spans="1:14" ht="20.25" customHeight="1">
      <c r="A27" s="21" t="s">
        <v>47</v>
      </c>
      <c r="B27" s="110">
        <f>(B13*B16+B14*B17+B15*B18)/1000*B11</f>
        <v>0</v>
      </c>
      <c r="C27" s="92" t="s">
        <v>0</v>
      </c>
      <c r="D27" s="111">
        <f>(D13*D16+D14*D17+D15*D18)/1000*D11</f>
        <v>0</v>
      </c>
      <c r="E27" s="92" t="s">
        <v>0</v>
      </c>
      <c r="F27" s="111">
        <f>(F13*F16+F14*F17+F15*F18)/1000*F11</f>
        <v>0</v>
      </c>
      <c r="G27" s="92" t="s">
        <v>0</v>
      </c>
      <c r="H27" s="111">
        <f>(H13*H16+H14*H17+H15*H18)/1000*H11</f>
        <v>0</v>
      </c>
      <c r="I27" s="92" t="s">
        <v>0</v>
      </c>
      <c r="J27" s="111">
        <f>(J13*J16+J14*J17+J15*J18)/1000*J11</f>
        <v>0</v>
      </c>
      <c r="K27" s="92" t="s">
        <v>0</v>
      </c>
      <c r="L27" s="111">
        <f>(L13*L16+L14*L17+L15*L18)/1000*L11</f>
        <v>0</v>
      </c>
      <c r="M27" s="47" t="s">
        <v>0</v>
      </c>
      <c r="N27" s="24"/>
    </row>
    <row r="28" spans="1:14" ht="20.25" customHeight="1" thickBot="1">
      <c r="A28" s="27" t="s">
        <v>48</v>
      </c>
      <c r="B28" s="112">
        <f>B27*B26</f>
        <v>0</v>
      </c>
      <c r="C28" s="106" t="s">
        <v>2</v>
      </c>
      <c r="D28" s="112">
        <f>D27*D26</f>
        <v>0</v>
      </c>
      <c r="E28" s="106" t="s">
        <v>2</v>
      </c>
      <c r="F28" s="112">
        <f>F27*F26</f>
        <v>0</v>
      </c>
      <c r="G28" s="106" t="s">
        <v>2</v>
      </c>
      <c r="H28" s="112">
        <f>H27*H26</f>
        <v>0</v>
      </c>
      <c r="I28" s="113" t="s">
        <v>2</v>
      </c>
      <c r="J28" s="112">
        <f>J27*J26</f>
        <v>0</v>
      </c>
      <c r="K28" s="113" t="s">
        <v>2</v>
      </c>
      <c r="L28" s="112">
        <f>L27*L26</f>
        <v>0</v>
      </c>
      <c r="M28" s="51" t="s">
        <v>2</v>
      </c>
      <c r="N28" s="15"/>
    </row>
    <row r="29" spans="1:14" ht="20.25" customHeight="1" thickBot="1">
      <c r="A29" s="18" t="s">
        <v>49</v>
      </c>
      <c r="B29" s="103"/>
      <c r="C29" s="104"/>
      <c r="D29" s="103"/>
      <c r="E29" s="104"/>
      <c r="F29" s="103"/>
      <c r="G29" s="104"/>
      <c r="H29" s="103"/>
      <c r="I29" s="104"/>
      <c r="J29" s="103"/>
      <c r="K29" s="104"/>
      <c r="L29" s="103"/>
      <c r="M29" s="48"/>
      <c r="N29" s="15"/>
    </row>
    <row r="30" spans="1:14" ht="21.75" customHeight="1" thickBot="1">
      <c r="A30" s="29" t="s">
        <v>77</v>
      </c>
      <c r="B30" s="114">
        <v>0</v>
      </c>
      <c r="C30" s="108" t="s">
        <v>5</v>
      </c>
      <c r="D30" s="115">
        <f>$B$30</f>
        <v>0</v>
      </c>
      <c r="E30" s="108" t="s">
        <v>5</v>
      </c>
      <c r="F30" s="115">
        <f>$B$30</f>
        <v>0</v>
      </c>
      <c r="G30" s="108" t="s">
        <v>5</v>
      </c>
      <c r="H30" s="115">
        <f>$B$30</f>
        <v>0</v>
      </c>
      <c r="I30" s="108" t="s">
        <v>5</v>
      </c>
      <c r="J30" s="115">
        <f>$B$30</f>
        <v>0</v>
      </c>
      <c r="K30" s="108" t="s">
        <v>5</v>
      </c>
      <c r="L30" s="115">
        <f>$B$30</f>
        <v>0</v>
      </c>
      <c r="M30" s="50" t="s">
        <v>5</v>
      </c>
      <c r="N30" s="15"/>
    </row>
    <row r="31" spans="1:14" ht="39.75" customHeight="1" thickBot="1">
      <c r="A31" s="149" t="s">
        <v>52</v>
      </c>
      <c r="B31" s="121">
        <v>0</v>
      </c>
      <c r="C31" s="150" t="s">
        <v>4</v>
      </c>
      <c r="D31" s="152">
        <f>$B$31</f>
        <v>0</v>
      </c>
      <c r="E31" s="150" t="s">
        <v>4</v>
      </c>
      <c r="F31" s="152">
        <f>$B$31</f>
        <v>0</v>
      </c>
      <c r="G31" s="150" t="s">
        <v>4</v>
      </c>
      <c r="H31" s="152">
        <f>$B$31</f>
        <v>0</v>
      </c>
      <c r="I31" s="150" t="s">
        <v>4</v>
      </c>
      <c r="J31" s="152">
        <f>$B$31</f>
        <v>0</v>
      </c>
      <c r="K31" s="150" t="s">
        <v>4</v>
      </c>
      <c r="L31" s="152">
        <f>$B$31</f>
        <v>0</v>
      </c>
      <c r="M31" s="151" t="s">
        <v>4</v>
      </c>
      <c r="N31" s="15"/>
    </row>
    <row r="32" spans="1:14" ht="20.25" customHeight="1" thickBot="1">
      <c r="A32" s="29" t="s">
        <v>50</v>
      </c>
      <c r="B32" s="162">
        <f>B30*B31/60</f>
        <v>0</v>
      </c>
      <c r="C32" s="116" t="s">
        <v>2</v>
      </c>
      <c r="D32" s="163">
        <f>D30*D31/60</f>
        <v>0</v>
      </c>
      <c r="E32" s="116" t="s">
        <v>2</v>
      </c>
      <c r="F32" s="163">
        <f>F30*F31/60</f>
        <v>0</v>
      </c>
      <c r="G32" s="116" t="s">
        <v>2</v>
      </c>
      <c r="H32" s="163">
        <f>H30*H31/60</f>
        <v>0</v>
      </c>
      <c r="I32" s="108" t="s">
        <v>2</v>
      </c>
      <c r="J32" s="163">
        <f>J30*J31/60</f>
        <v>0</v>
      </c>
      <c r="K32" s="108" t="s">
        <v>2</v>
      </c>
      <c r="L32" s="163">
        <f>L30*L31/60</f>
        <v>0</v>
      </c>
      <c r="M32" s="50" t="s">
        <v>2</v>
      </c>
      <c r="N32" s="15"/>
    </row>
    <row r="33" spans="1:14" ht="20.25" customHeight="1" thickBot="1">
      <c r="A33" s="149" t="s">
        <v>51</v>
      </c>
      <c r="B33" s="148">
        <v>0</v>
      </c>
      <c r="C33" s="160" t="s">
        <v>2</v>
      </c>
      <c r="D33" s="164">
        <v>0</v>
      </c>
      <c r="E33" s="160" t="s">
        <v>2</v>
      </c>
      <c r="F33" s="164">
        <v>0</v>
      </c>
      <c r="G33" s="160" t="s">
        <v>2</v>
      </c>
      <c r="H33" s="164">
        <v>0</v>
      </c>
      <c r="I33" s="160" t="s">
        <v>2</v>
      </c>
      <c r="J33" s="164">
        <v>0</v>
      </c>
      <c r="K33" s="160" t="s">
        <v>2</v>
      </c>
      <c r="L33" s="164">
        <v>0</v>
      </c>
      <c r="M33" s="161" t="s">
        <v>2</v>
      </c>
      <c r="N33" s="15"/>
    </row>
    <row r="34" spans="1:14" s="4" customFormat="1" ht="42" customHeight="1" thickBot="1">
      <c r="A34" s="30" t="s">
        <v>54</v>
      </c>
      <c r="B34" s="117">
        <f>B11*(B32+B33)</f>
        <v>0</v>
      </c>
      <c r="C34" s="106" t="s">
        <v>2</v>
      </c>
      <c r="D34" s="118">
        <f>D11*(D32+D33)</f>
        <v>0</v>
      </c>
      <c r="E34" s="106" t="s">
        <v>2</v>
      </c>
      <c r="F34" s="118">
        <f>F11*(F32+F33)</f>
        <v>0</v>
      </c>
      <c r="G34" s="106" t="s">
        <v>2</v>
      </c>
      <c r="H34" s="118">
        <f>H11*(H32+H33)</f>
        <v>0</v>
      </c>
      <c r="I34" s="107" t="s">
        <v>2</v>
      </c>
      <c r="J34" s="118">
        <f>J11*(J32+J33)</f>
        <v>0</v>
      </c>
      <c r="K34" s="107" t="s">
        <v>2</v>
      </c>
      <c r="L34" s="118">
        <f>L11*(L32+L33)</f>
        <v>0</v>
      </c>
      <c r="M34" s="49" t="s">
        <v>2</v>
      </c>
      <c r="N34" s="24"/>
    </row>
    <row r="35" spans="1:14" ht="20.25" customHeight="1">
      <c r="A35" s="18" t="s">
        <v>55</v>
      </c>
      <c r="B35" s="22"/>
      <c r="C35" s="23"/>
      <c r="D35" s="22"/>
      <c r="E35" s="23"/>
      <c r="F35" s="22"/>
      <c r="G35" s="23"/>
      <c r="H35" s="22"/>
      <c r="I35" s="23"/>
      <c r="J35" s="22"/>
      <c r="K35" s="23"/>
      <c r="L35" s="22"/>
      <c r="M35" s="48"/>
      <c r="N35" s="15"/>
    </row>
    <row r="36" spans="1:14" ht="20.25" customHeight="1">
      <c r="A36" s="31" t="s">
        <v>57</v>
      </c>
      <c r="B36" s="32">
        <f>B28+B34</f>
        <v>0</v>
      </c>
      <c r="C36" s="28" t="s">
        <v>2</v>
      </c>
      <c r="D36" s="32">
        <f>D28+D34</f>
        <v>0</v>
      </c>
      <c r="E36" s="28" t="s">
        <v>2</v>
      </c>
      <c r="F36" s="32">
        <f>F28+F34</f>
        <v>0</v>
      </c>
      <c r="G36" s="28" t="s">
        <v>2</v>
      </c>
      <c r="H36" s="32">
        <f>H28+H34</f>
        <v>0</v>
      </c>
      <c r="I36" s="28" t="s">
        <v>2</v>
      </c>
      <c r="J36" s="32">
        <f>J28+J34</f>
        <v>0</v>
      </c>
      <c r="K36" s="28" t="s">
        <v>2</v>
      </c>
      <c r="L36" s="32">
        <f>L28+L34</f>
        <v>0</v>
      </c>
      <c r="M36" s="53" t="s">
        <v>2</v>
      </c>
      <c r="N36" s="15"/>
    </row>
    <row r="37" spans="1:14" s="4" customFormat="1" ht="20.25" customHeight="1" thickBot="1">
      <c r="A37" s="27" t="s">
        <v>58</v>
      </c>
      <c r="B37" s="137" t="str">
        <f>IF(B11=0,"-",B36/B11)</f>
        <v>-</v>
      </c>
      <c r="C37" s="26" t="s">
        <v>2</v>
      </c>
      <c r="D37" s="33" t="str">
        <f>IF(D11=0,"-",D36/D11)</f>
        <v>-</v>
      </c>
      <c r="E37" s="26" t="s">
        <v>2</v>
      </c>
      <c r="F37" s="33" t="str">
        <f>IF(F11=0,"-",F36/F11)</f>
        <v>-</v>
      </c>
      <c r="G37" s="26" t="s">
        <v>2</v>
      </c>
      <c r="H37" s="33" t="str">
        <f>IF(H11=0,"-",H36/H11)</f>
        <v>-</v>
      </c>
      <c r="I37" s="26" t="s">
        <v>2</v>
      </c>
      <c r="J37" s="33" t="str">
        <f>IF(J11=0,"-",J36/J11)</f>
        <v>-</v>
      </c>
      <c r="K37" s="26" t="s">
        <v>2</v>
      </c>
      <c r="L37" s="33" t="str">
        <f>IF(L11=0,"-",L36/L11)</f>
        <v>-</v>
      </c>
      <c r="M37" s="54" t="s">
        <v>2</v>
      </c>
      <c r="N37" s="24"/>
    </row>
    <row r="38" spans="1:14" ht="20.25" customHeight="1" thickBot="1">
      <c r="A38" s="210" t="s">
        <v>96</v>
      </c>
      <c r="B38" s="138"/>
      <c r="C38" s="23"/>
      <c r="D38" s="22"/>
      <c r="E38" s="23"/>
      <c r="F38" s="22"/>
      <c r="G38" s="23"/>
      <c r="H38" s="22"/>
      <c r="I38" s="23"/>
      <c r="J38" s="22"/>
      <c r="K38" s="23"/>
      <c r="L38" s="22"/>
      <c r="M38" s="48"/>
      <c r="N38" s="15"/>
    </row>
    <row r="39" spans="1:14" ht="20.25" customHeight="1" thickBot="1">
      <c r="A39" s="19" t="s">
        <v>59</v>
      </c>
      <c r="B39" s="139">
        <v>0</v>
      </c>
      <c r="C39" s="153" t="s">
        <v>22</v>
      </c>
      <c r="D39" s="157">
        <f>$B$39</f>
        <v>0</v>
      </c>
      <c r="E39" s="154" t="s">
        <v>22</v>
      </c>
      <c r="F39" s="157">
        <f>$B$39</f>
        <v>0</v>
      </c>
      <c r="G39" s="154" t="s">
        <v>22</v>
      </c>
      <c r="H39" s="157">
        <f>$B$39</f>
        <v>0</v>
      </c>
      <c r="I39" s="154" t="s">
        <v>22</v>
      </c>
      <c r="J39" s="157">
        <f>$B$39</f>
        <v>0</v>
      </c>
      <c r="K39" s="154" t="s">
        <v>22</v>
      </c>
      <c r="L39" s="157">
        <f>$B$39</f>
        <v>0</v>
      </c>
      <c r="M39" s="151" t="s">
        <v>22</v>
      </c>
      <c r="N39" s="15"/>
    </row>
    <row r="40" spans="1:15" ht="20.25" customHeight="1" thickBot="1">
      <c r="A40" s="20" t="s">
        <v>56</v>
      </c>
      <c r="B40" s="140">
        <v>0</v>
      </c>
      <c r="C40" s="153" t="s">
        <v>6</v>
      </c>
      <c r="D40" s="156">
        <f>$B$40</f>
        <v>0</v>
      </c>
      <c r="E40" s="154" t="s">
        <v>6</v>
      </c>
      <c r="F40" s="156">
        <f>$B$40</f>
        <v>0</v>
      </c>
      <c r="G40" s="154" t="s">
        <v>6</v>
      </c>
      <c r="H40" s="156">
        <f>$B$40</f>
        <v>0</v>
      </c>
      <c r="I40" s="154" t="s">
        <v>6</v>
      </c>
      <c r="J40" s="156">
        <f>$B$40</f>
        <v>0</v>
      </c>
      <c r="K40" s="154" t="s">
        <v>6</v>
      </c>
      <c r="L40" s="156">
        <f>$B$40</f>
        <v>0</v>
      </c>
      <c r="M40" s="151" t="s">
        <v>6</v>
      </c>
      <c r="N40" s="15"/>
      <c r="O40" s="2"/>
    </row>
    <row r="41" spans="1:14" ht="20.25" customHeight="1">
      <c r="A41" s="34" t="s">
        <v>60</v>
      </c>
      <c r="B41" s="141"/>
      <c r="C41" s="35"/>
      <c r="D41" s="155"/>
      <c r="E41" s="35"/>
      <c r="F41" s="155"/>
      <c r="G41" s="35"/>
      <c r="H41" s="155"/>
      <c r="I41" s="35"/>
      <c r="J41" s="155"/>
      <c r="K41" s="35"/>
      <c r="L41" s="155"/>
      <c r="M41" s="55"/>
      <c r="N41" s="36"/>
    </row>
    <row r="42" spans="1:14" ht="20.25" customHeight="1" thickBot="1">
      <c r="A42" s="37" t="s">
        <v>23</v>
      </c>
      <c r="B42" s="45" t="e">
        <f>(B24/B11+(B34+B28)*(-PV(B40,B39,1,0,0)))*B11</f>
        <v>#DIV/0!</v>
      </c>
      <c r="C42" s="41" t="s">
        <v>2</v>
      </c>
      <c r="D42" s="45" t="e">
        <f>(D24/D11+(D34+D28)*(-PV(D40,D39,1,0,0)))*D11</f>
        <v>#DIV/0!</v>
      </c>
      <c r="E42" s="41" t="s">
        <v>2</v>
      </c>
      <c r="F42" s="45" t="e">
        <f>(F24/F11+(F34+F28)*(-PV(F40,F39,1,0,0)))*F11</f>
        <v>#DIV/0!</v>
      </c>
      <c r="G42" s="41" t="s">
        <v>2</v>
      </c>
      <c r="H42" s="45" t="e">
        <f>(H24/H11+(H34+H28)*(-PV(H40,H39,1,0,0)))*H11</f>
        <v>#DIV/0!</v>
      </c>
      <c r="I42" s="41" t="s">
        <v>2</v>
      </c>
      <c r="J42" s="45" t="e">
        <f>(J24/J11+(J34+J28)*(-PV(J40,J39,1,0,0)))*J11</f>
        <v>#DIV/0!</v>
      </c>
      <c r="K42" s="41" t="s">
        <v>2</v>
      </c>
      <c r="L42" s="45" t="e">
        <f>(L24/L11+(L34+L28)*(-PV(L40,L39,1,0,0)))*L11</f>
        <v>#DIV/0!</v>
      </c>
      <c r="M42" s="51" t="s">
        <v>2</v>
      </c>
      <c r="N42" s="15"/>
    </row>
    <row r="43" spans="1:14" s="4" customFormat="1" ht="20.25" customHeight="1" thickBot="1">
      <c r="A43" s="18" t="s">
        <v>24</v>
      </c>
      <c r="B43" s="42" t="str">
        <f>IF(B11=0,"-",B42/B11)</f>
        <v>-</v>
      </c>
      <c r="C43" s="43" t="s">
        <v>2</v>
      </c>
      <c r="D43" s="44" t="str">
        <f>IF(D11=0,"-",D42/D11)</f>
        <v>-</v>
      </c>
      <c r="E43" s="43" t="s">
        <v>2</v>
      </c>
      <c r="F43" s="44" t="str">
        <f>IF(F11=0,"-",F42/F11)</f>
        <v>-</v>
      </c>
      <c r="G43" s="43" t="s">
        <v>2</v>
      </c>
      <c r="H43" s="44" t="str">
        <f>IF(H11=0,"-",H42/H11)</f>
        <v>-</v>
      </c>
      <c r="I43" s="43" t="s">
        <v>2</v>
      </c>
      <c r="J43" s="44" t="str">
        <f>IF(J11=0,"-",J42/J11)</f>
        <v>-</v>
      </c>
      <c r="K43" s="43" t="s">
        <v>2</v>
      </c>
      <c r="L43" s="44" t="str">
        <f>IF(L11=0,"-",L42/L11)</f>
        <v>-</v>
      </c>
      <c r="M43" s="56" t="s">
        <v>2</v>
      </c>
      <c r="N43" s="24"/>
    </row>
    <row r="44" spans="1:14" s="4" customFormat="1" ht="34.5" customHeight="1">
      <c r="A44" s="18" t="s">
        <v>21</v>
      </c>
      <c r="B44" s="38" t="str">
        <f>IF(B39=0,"-",B42/B39)</f>
        <v>-</v>
      </c>
      <c r="C44" s="40" t="s">
        <v>11</v>
      </c>
      <c r="D44" s="39" t="str">
        <f>IF(D39=0,"-",D42/D39)</f>
        <v>-</v>
      </c>
      <c r="E44" s="40" t="s">
        <v>11</v>
      </c>
      <c r="F44" s="39" t="str">
        <f>IF(F39=0,"-",F42/F39)</f>
        <v>-</v>
      </c>
      <c r="G44" s="40" t="s">
        <v>11</v>
      </c>
      <c r="H44" s="39" t="str">
        <f>IF(H39=0,"-",H42/H39)</f>
        <v>-</v>
      </c>
      <c r="I44" s="40" t="s">
        <v>11</v>
      </c>
      <c r="J44" s="39" t="str">
        <f>IF(J39=0,"-",J42/J39)</f>
        <v>-</v>
      </c>
      <c r="K44" s="40" t="s">
        <v>11</v>
      </c>
      <c r="L44" s="39" t="str">
        <f>IF(L39=0,"-",L42/L39)</f>
        <v>-</v>
      </c>
      <c r="M44" s="40" t="s">
        <v>11</v>
      </c>
      <c r="N44" s="24"/>
    </row>
    <row r="45" spans="1:14" s="4" customFormat="1" ht="15">
      <c r="A45" s="11"/>
      <c r="B45" s="12"/>
      <c r="C45" s="10"/>
      <c r="D45" s="12"/>
      <c r="E45" s="10"/>
      <c r="F45" s="12"/>
      <c r="G45" s="10"/>
      <c r="H45" s="12"/>
      <c r="I45" s="10"/>
      <c r="J45" s="12"/>
      <c r="K45" s="10"/>
      <c r="L45" s="12"/>
      <c r="M45" s="10"/>
      <c r="N45" s="3"/>
    </row>
    <row r="46" spans="1:14" s="4" customFormat="1" ht="15">
      <c r="A46" s="11"/>
      <c r="B46" s="12"/>
      <c r="C46" s="10"/>
      <c r="D46" s="12"/>
      <c r="E46" s="10"/>
      <c r="F46" s="12"/>
      <c r="G46" s="10"/>
      <c r="H46" s="12"/>
      <c r="I46" s="10"/>
      <c r="J46" s="12"/>
      <c r="K46" s="10"/>
      <c r="L46" s="12"/>
      <c r="M46" s="10"/>
      <c r="N46" s="3"/>
    </row>
    <row r="47" spans="1:14" s="4" customFormat="1" ht="15">
      <c r="A47" s="11"/>
      <c r="B47" s="12"/>
      <c r="C47" s="10"/>
      <c r="D47" s="12"/>
      <c r="E47" s="10"/>
      <c r="F47" s="12"/>
      <c r="G47" s="10"/>
      <c r="H47" s="12"/>
      <c r="I47" s="10"/>
      <c r="J47" s="12"/>
      <c r="K47" s="10"/>
      <c r="L47" s="12"/>
      <c r="M47" s="10"/>
      <c r="N47" s="3"/>
    </row>
    <row r="48" spans="1:14" s="159" customFormat="1" ht="15">
      <c r="A48" s="188" t="s">
        <v>61</v>
      </c>
      <c r="B48" s="188"/>
      <c r="C48" s="188"/>
      <c r="D48" s="188"/>
      <c r="E48" s="188"/>
      <c r="F48" s="188"/>
      <c r="G48" s="188"/>
      <c r="H48" s="188"/>
      <c r="I48" s="188"/>
      <c r="J48" s="188"/>
      <c r="K48" s="188"/>
      <c r="L48" s="188"/>
      <c r="M48" s="188"/>
      <c r="N48" s="158"/>
    </row>
    <row r="49" spans="1:14" s="159" customFormat="1" ht="22.5" customHeight="1">
      <c r="A49" s="189" t="s">
        <v>62</v>
      </c>
      <c r="B49" s="189"/>
      <c r="C49" s="189"/>
      <c r="D49" s="189"/>
      <c r="E49" s="189"/>
      <c r="F49" s="189"/>
      <c r="G49" s="189"/>
      <c r="H49" s="189"/>
      <c r="I49" s="189"/>
      <c r="J49" s="189"/>
      <c r="K49" s="189"/>
      <c r="L49" s="189"/>
      <c r="M49" s="189"/>
      <c r="N49" s="158"/>
    </row>
    <row r="50" spans="1:14" s="159" customFormat="1" ht="45.75" customHeight="1">
      <c r="A50" s="190" t="s">
        <v>63</v>
      </c>
      <c r="B50" s="190"/>
      <c r="C50" s="190"/>
      <c r="D50" s="190"/>
      <c r="E50" s="190"/>
      <c r="F50" s="190"/>
      <c r="G50" s="190"/>
      <c r="H50" s="190"/>
      <c r="I50" s="190"/>
      <c r="J50" s="190"/>
      <c r="K50" s="190"/>
      <c r="L50" s="190"/>
      <c r="M50" s="190"/>
      <c r="N50" s="158"/>
    </row>
    <row r="51" spans="1:14" ht="9" customHeight="1">
      <c r="A51" s="13"/>
      <c r="B51" s="13"/>
      <c r="C51" s="13"/>
      <c r="D51" s="13"/>
      <c r="E51" s="13"/>
      <c r="F51" s="13"/>
      <c r="G51" s="13"/>
      <c r="H51" s="13"/>
      <c r="I51" s="13"/>
      <c r="J51" s="13"/>
      <c r="K51" s="13"/>
      <c r="L51" s="13"/>
      <c r="M51" s="13"/>
      <c r="N51" s="2"/>
    </row>
    <row r="52" spans="1:14" ht="35.25" customHeight="1">
      <c r="A52" s="191" t="s">
        <v>104</v>
      </c>
      <c r="B52" s="191"/>
      <c r="C52" s="191"/>
      <c r="D52" s="191"/>
      <c r="E52" s="191"/>
      <c r="F52" s="191"/>
      <c r="G52" s="191"/>
      <c r="H52" s="191"/>
      <c r="I52" s="191"/>
      <c r="J52" s="191"/>
      <c r="K52" s="191"/>
      <c r="L52" s="191"/>
      <c r="M52" s="191"/>
      <c r="N52" s="2"/>
    </row>
    <row r="53" spans="1:14" ht="29.25" customHeight="1" hidden="1">
      <c r="A53" s="13"/>
      <c r="B53" s="13"/>
      <c r="C53" s="13"/>
      <c r="D53" s="13"/>
      <c r="E53" s="13"/>
      <c r="F53" s="13"/>
      <c r="G53" s="13"/>
      <c r="H53" s="13"/>
      <c r="I53" s="13"/>
      <c r="J53" s="13"/>
      <c r="K53" s="13"/>
      <c r="L53" s="13"/>
      <c r="M53" s="13"/>
      <c r="N53" s="2"/>
    </row>
    <row r="54" spans="1:13" ht="14.25" hidden="1">
      <c r="A54" s="187"/>
      <c r="B54" s="187"/>
      <c r="C54" s="187"/>
      <c r="D54" s="187"/>
      <c r="E54" s="187"/>
      <c r="F54" s="187"/>
      <c r="G54" s="187"/>
      <c r="H54" s="187"/>
      <c r="I54" s="187"/>
      <c r="J54" s="187"/>
      <c r="K54" s="187"/>
      <c r="L54" s="187"/>
      <c r="M54" s="187"/>
    </row>
    <row r="55" ht="15" hidden="1">
      <c r="A55" s="5" t="s">
        <v>7</v>
      </c>
    </row>
    <row r="56" ht="12" customHeight="1" hidden="1">
      <c r="A56" s="6" t="s">
        <v>66</v>
      </c>
    </row>
    <row r="57" ht="15.75" customHeight="1" hidden="1">
      <c r="A57" s="7" t="s">
        <v>67</v>
      </c>
    </row>
    <row r="58" ht="3.75" customHeight="1" hidden="1">
      <c r="A58" s="7" t="s">
        <v>105</v>
      </c>
    </row>
    <row r="59" ht="15.75" customHeight="1" hidden="1">
      <c r="A59" s="6" t="s">
        <v>106</v>
      </c>
    </row>
    <row r="60" ht="17.25" customHeight="1" hidden="1">
      <c r="A60" s="7" t="s">
        <v>68</v>
      </c>
    </row>
    <row r="61" ht="0.75" customHeight="1" hidden="1">
      <c r="A61" s="7" t="s">
        <v>69</v>
      </c>
    </row>
    <row r="62" ht="2.25" customHeight="1" hidden="1">
      <c r="A62" s="7" t="s">
        <v>107</v>
      </c>
    </row>
    <row r="63" ht="22.5" customHeight="1" hidden="1">
      <c r="A63" s="7" t="s">
        <v>8</v>
      </c>
    </row>
    <row r="64" ht="18.75" customHeight="1" hidden="1">
      <c r="A64" s="7" t="s">
        <v>81</v>
      </c>
    </row>
    <row r="65" ht="1.5" customHeight="1">
      <c r="A65" s="7" t="s">
        <v>71</v>
      </c>
    </row>
    <row r="66" spans="1:3" ht="11.25" customHeight="1" hidden="1">
      <c r="A66" s="8"/>
      <c r="C66" s="9"/>
    </row>
    <row r="67" ht="6" customHeight="1">
      <c r="C67" s="9"/>
    </row>
    <row r="68" ht="11.25" customHeight="1" hidden="1">
      <c r="C68" s="9"/>
    </row>
    <row r="69" ht="15">
      <c r="C69" s="9"/>
    </row>
  </sheetData>
  <sheetProtection/>
  <mergeCells count="24">
    <mergeCell ref="A4:F4"/>
    <mergeCell ref="B6:C6"/>
    <mergeCell ref="D6:E6"/>
    <mergeCell ref="F6:G6"/>
    <mergeCell ref="B7:C7"/>
    <mergeCell ref="F7:G7"/>
    <mergeCell ref="B8:C8"/>
    <mergeCell ref="L6:M6"/>
    <mergeCell ref="J6:K6"/>
    <mergeCell ref="H6:I6"/>
    <mergeCell ref="A54:M54"/>
    <mergeCell ref="A48:M48"/>
    <mergeCell ref="A49:M49"/>
    <mergeCell ref="A50:M50"/>
    <mergeCell ref="H8:I8"/>
    <mergeCell ref="A52:M52"/>
    <mergeCell ref="L8:M8"/>
    <mergeCell ref="J8:K8"/>
    <mergeCell ref="D7:E7"/>
    <mergeCell ref="L7:M7"/>
    <mergeCell ref="D8:E8"/>
    <mergeCell ref="H7:I7"/>
    <mergeCell ref="F8:G8"/>
    <mergeCell ref="J7:K7"/>
  </mergeCells>
  <dataValidations count="1">
    <dataValidation type="list" allowBlank="1" showInputMessage="1" showErrorMessage="1" sqref="B10">
      <formula1>$A$56:$A$65</formula1>
    </dataValidation>
  </dataValidations>
  <printOptions horizontalCentered="1" verticalCentered="1"/>
  <pageMargins left="0.3937007874015748" right="0.3937007874015748" top="0.5905511811023623" bottom="0.7874015748031497" header="0.1968503937007874" footer="0.1968503937007874"/>
  <pageSetup fitToHeight="1" fitToWidth="1" horizontalDpi="600" verticalDpi="600" orientation="portrait" paperSize="9" scale="56" r:id="rId2"/>
  <headerFooter alignWithMargins="0">
    <oddHeader>&amp;C&amp;12Berechnungshilfe Lebenszykluskosten
- IT -</oddHeader>
    <oddFooter>&amp;C&amp;11European Project GreenLabelsPurchase - &amp;12making a greener procurement with energy labels; www.greenlabelspurchase.net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zoomScale="80" zoomScaleNormal="80" zoomScalePageLayoutView="0" workbookViewId="0" topLeftCell="A1">
      <selection activeCell="B16" sqref="B16"/>
    </sheetView>
  </sheetViews>
  <sheetFormatPr defaultColWidth="11.421875" defaultRowHeight="12.75"/>
  <cols>
    <col min="1" max="1" width="63.421875" style="58" bestFit="1" customWidth="1"/>
    <col min="2" max="2" width="13.28125" style="15" bestFit="1" customWidth="1"/>
    <col min="3" max="3" width="6.140625" style="15" customWidth="1"/>
    <col min="4" max="4" width="11.421875" style="15" customWidth="1"/>
    <col min="5" max="5" width="6.28125" style="15" customWidth="1"/>
    <col min="6" max="6" width="11.421875" style="15" customWidth="1"/>
    <col min="7" max="7" width="6.28125" style="15" customWidth="1"/>
    <col min="8" max="8" width="11.421875" style="15" customWidth="1"/>
    <col min="9" max="9" width="6.421875" style="15" customWidth="1"/>
    <col min="10" max="10" width="11.421875" style="15" customWidth="1"/>
    <col min="11" max="11" width="6.421875" style="15" customWidth="1"/>
    <col min="12" max="12" width="11.421875" style="15" customWidth="1"/>
    <col min="13" max="13" width="6.421875" style="15" customWidth="1"/>
    <col min="14" max="16384" width="11.421875" style="15" customWidth="1"/>
  </cols>
  <sheetData>
    <row r="1" spans="1:6" ht="37.5" customHeight="1">
      <c r="A1" s="207"/>
      <c r="B1" s="207"/>
      <c r="C1" s="207"/>
      <c r="D1" s="207"/>
      <c r="E1" s="207"/>
      <c r="F1" s="207"/>
    </row>
    <row r="2" spans="1:6" ht="21.75" customHeight="1" thickBot="1">
      <c r="A2" s="57"/>
      <c r="B2" s="57"/>
      <c r="C2" s="57"/>
      <c r="D2" s="57"/>
      <c r="E2" s="57"/>
      <c r="F2" s="57"/>
    </row>
    <row r="3" spans="1:13" s="24" customFormat="1" ht="15">
      <c r="A3" s="60"/>
      <c r="B3" s="199" t="s">
        <v>13</v>
      </c>
      <c r="C3" s="199"/>
      <c r="D3" s="199" t="s">
        <v>25</v>
      </c>
      <c r="E3" s="199"/>
      <c r="F3" s="199" t="s">
        <v>26</v>
      </c>
      <c r="G3" s="199"/>
      <c r="H3" s="199" t="s">
        <v>27</v>
      </c>
      <c r="I3" s="199"/>
      <c r="J3" s="199" t="s">
        <v>28</v>
      </c>
      <c r="K3" s="199"/>
      <c r="L3" s="199" t="s">
        <v>29</v>
      </c>
      <c r="M3" s="200"/>
    </row>
    <row r="4" spans="1:13" s="24" customFormat="1" ht="15">
      <c r="A4" s="61" t="s">
        <v>14</v>
      </c>
      <c r="B4" s="201" t="str">
        <f>'Costes totales'!B7</f>
        <v>Empresa 1</v>
      </c>
      <c r="C4" s="205"/>
      <c r="D4" s="201" t="str">
        <f>'Costes totales'!D7</f>
        <v>Empresa 2</v>
      </c>
      <c r="E4" s="205"/>
      <c r="F4" s="201" t="str">
        <f>'Costes totales'!F7</f>
        <v>Empresa 3</v>
      </c>
      <c r="G4" s="205"/>
      <c r="H4" s="201" t="str">
        <f>'Costes totales'!H7</f>
        <v>Empresa 4</v>
      </c>
      <c r="I4" s="205"/>
      <c r="J4" s="201" t="str">
        <f>'Costes totales'!J7</f>
        <v>Empresa 5 </v>
      </c>
      <c r="K4" s="205"/>
      <c r="L4" s="201" t="str">
        <f>'Costes totales'!L7</f>
        <v>Empresa 6</v>
      </c>
      <c r="M4" s="202"/>
    </row>
    <row r="5" spans="1:13" s="24" customFormat="1" ht="15.75" thickBot="1">
      <c r="A5" s="62" t="s">
        <v>74</v>
      </c>
      <c r="B5" s="203" t="str">
        <f>'Costes totales'!B8</f>
        <v>xxx</v>
      </c>
      <c r="C5" s="206"/>
      <c r="D5" s="203" t="str">
        <f>'Costes totales'!D8</f>
        <v>xxx</v>
      </c>
      <c r="E5" s="206"/>
      <c r="F5" s="203" t="str">
        <f>'Costes totales'!F8</f>
        <v>xxx</v>
      </c>
      <c r="G5" s="206"/>
      <c r="H5" s="203" t="str">
        <f>'Costes totales'!H8</f>
        <v>xxx</v>
      </c>
      <c r="I5" s="206"/>
      <c r="J5" s="203" t="str">
        <f>'Costes totales'!J8</f>
        <v>xxx</v>
      </c>
      <c r="K5" s="206"/>
      <c r="L5" s="203" t="str">
        <f>'Costes totales'!L8</f>
        <v>xxx</v>
      </c>
      <c r="M5" s="204"/>
    </row>
    <row r="6" spans="1:13" ht="24" customHeight="1">
      <c r="A6" s="63" t="s">
        <v>89</v>
      </c>
      <c r="B6" s="72"/>
      <c r="C6" s="73"/>
      <c r="D6" s="72"/>
      <c r="E6" s="73"/>
      <c r="F6" s="72"/>
      <c r="G6" s="73"/>
      <c r="H6" s="72"/>
      <c r="I6" s="73"/>
      <c r="J6" s="72"/>
      <c r="K6" s="73"/>
      <c r="L6" s="72"/>
      <c r="M6" s="74"/>
    </row>
    <row r="7" spans="1:13" ht="15">
      <c r="A7" s="64" t="s">
        <v>75</v>
      </c>
      <c r="B7" s="91" t="s">
        <v>78</v>
      </c>
      <c r="C7" s="65"/>
      <c r="D7" s="91" t="s">
        <v>78</v>
      </c>
      <c r="E7" s="91"/>
      <c r="F7" s="91" t="s">
        <v>78</v>
      </c>
      <c r="G7" s="91"/>
      <c r="H7" s="91" t="s">
        <v>78</v>
      </c>
      <c r="I7" s="92"/>
      <c r="J7" s="91" t="s">
        <v>78</v>
      </c>
      <c r="K7" s="92"/>
      <c r="L7" s="91" t="s">
        <v>78</v>
      </c>
      <c r="M7" s="47"/>
    </row>
    <row r="8" spans="1:13" ht="18" customHeight="1">
      <c r="A8" s="67" t="s">
        <v>90</v>
      </c>
      <c r="B8" s="92">
        <v>0</v>
      </c>
      <c r="C8" s="66" t="s">
        <v>9</v>
      </c>
      <c r="D8" s="92">
        <v>0</v>
      </c>
      <c r="E8" s="92" t="s">
        <v>9</v>
      </c>
      <c r="F8" s="92">
        <v>0</v>
      </c>
      <c r="G8" s="92" t="s">
        <v>9</v>
      </c>
      <c r="H8" s="92">
        <v>0</v>
      </c>
      <c r="I8" s="92" t="s">
        <v>9</v>
      </c>
      <c r="J8" s="92">
        <v>0</v>
      </c>
      <c r="K8" s="92" t="s">
        <v>9</v>
      </c>
      <c r="L8" s="92">
        <v>0</v>
      </c>
      <c r="M8" s="47" t="s">
        <v>9</v>
      </c>
    </row>
    <row r="9" spans="1:13" ht="15">
      <c r="A9" s="67" t="s">
        <v>91</v>
      </c>
      <c r="B9" s="92">
        <v>0</v>
      </c>
      <c r="C9" s="66" t="s">
        <v>9</v>
      </c>
      <c r="D9" s="92">
        <v>0</v>
      </c>
      <c r="E9" s="92" t="s">
        <v>9</v>
      </c>
      <c r="F9" s="92">
        <v>0</v>
      </c>
      <c r="G9" s="92" t="s">
        <v>9</v>
      </c>
      <c r="H9" s="92">
        <v>0</v>
      </c>
      <c r="I9" s="92" t="s">
        <v>9</v>
      </c>
      <c r="J9" s="92">
        <v>0</v>
      </c>
      <c r="K9" s="92" t="s">
        <v>9</v>
      </c>
      <c r="L9" s="92">
        <v>0</v>
      </c>
      <c r="M9" s="47" t="s">
        <v>9</v>
      </c>
    </row>
    <row r="10" spans="1:13" ht="15">
      <c r="A10" s="67" t="s">
        <v>92</v>
      </c>
      <c r="B10" s="92">
        <v>0</v>
      </c>
      <c r="C10" s="66" t="s">
        <v>9</v>
      </c>
      <c r="D10" s="92">
        <v>0</v>
      </c>
      <c r="E10" s="92" t="s">
        <v>9</v>
      </c>
      <c r="F10" s="92">
        <v>0</v>
      </c>
      <c r="G10" s="92" t="s">
        <v>9</v>
      </c>
      <c r="H10" s="92">
        <v>0</v>
      </c>
      <c r="I10" s="92" t="s">
        <v>9</v>
      </c>
      <c r="J10" s="92">
        <v>0</v>
      </c>
      <c r="K10" s="92" t="s">
        <v>9</v>
      </c>
      <c r="L10" s="92">
        <v>0</v>
      </c>
      <c r="M10" s="47" t="s">
        <v>9</v>
      </c>
    </row>
    <row r="11" spans="1:13" s="24" customFormat="1" ht="28.5" customHeight="1">
      <c r="A11" s="61" t="s">
        <v>76</v>
      </c>
      <c r="B11" s="93" t="str">
        <f>IF(B7="si",SUM(B8:B10),"excluido")</f>
        <v>excluido</v>
      </c>
      <c r="C11" s="68" t="s">
        <v>9</v>
      </c>
      <c r="D11" s="93" t="str">
        <f>IF(D7="si",SUM(D8:D10),"excluido")</f>
        <v>excluido</v>
      </c>
      <c r="E11" s="94" t="s">
        <v>9</v>
      </c>
      <c r="F11" s="93" t="str">
        <f>IF(F7="si",SUM(F8:F10),"excluido")</f>
        <v>excluido</v>
      </c>
      <c r="G11" s="94" t="s">
        <v>9</v>
      </c>
      <c r="H11" s="93" t="str">
        <f>IF(H7="si",SUM(H8:H10),"excluido")</f>
        <v>excluido</v>
      </c>
      <c r="I11" s="94" t="s">
        <v>9</v>
      </c>
      <c r="J11" s="93" t="str">
        <f>IF(J7="si",SUM(J8:J10),"excluido")</f>
        <v>excluido</v>
      </c>
      <c r="K11" s="94" t="s">
        <v>9</v>
      </c>
      <c r="L11" s="93" t="str">
        <f>IF(L7="si",SUM(L8:L10),"excluido")</f>
        <v>excluido</v>
      </c>
      <c r="M11" s="69" t="s">
        <v>9</v>
      </c>
    </row>
    <row r="12" spans="1:13" ht="34.5" customHeight="1">
      <c r="A12" s="61" t="s">
        <v>88</v>
      </c>
      <c r="B12" s="92">
        <v>0</v>
      </c>
      <c r="C12" s="66" t="s">
        <v>9</v>
      </c>
      <c r="D12" s="92">
        <v>0</v>
      </c>
      <c r="E12" s="92" t="s">
        <v>9</v>
      </c>
      <c r="F12" s="92">
        <v>50</v>
      </c>
      <c r="G12" s="92" t="s">
        <v>9</v>
      </c>
      <c r="H12" s="92">
        <v>0</v>
      </c>
      <c r="I12" s="92" t="s">
        <v>9</v>
      </c>
      <c r="J12" s="92">
        <v>0</v>
      </c>
      <c r="K12" s="92" t="s">
        <v>9</v>
      </c>
      <c r="L12" s="92">
        <v>0</v>
      </c>
      <c r="M12" s="47" t="s">
        <v>9</v>
      </c>
    </row>
    <row r="13" spans="1:13" ht="17.25" customHeight="1">
      <c r="A13" s="96" t="s">
        <v>85</v>
      </c>
      <c r="B13" s="92">
        <v>40</v>
      </c>
      <c r="C13" s="70" t="s">
        <v>6</v>
      </c>
      <c r="D13" s="91">
        <f>$B$13</f>
        <v>40</v>
      </c>
      <c r="E13" s="95" t="s">
        <v>6</v>
      </c>
      <c r="F13" s="91">
        <f>$B$13</f>
        <v>40</v>
      </c>
      <c r="G13" s="95" t="s">
        <v>6</v>
      </c>
      <c r="H13" s="91">
        <f>$B$13</f>
        <v>40</v>
      </c>
      <c r="I13" s="95" t="s">
        <v>6</v>
      </c>
      <c r="J13" s="91">
        <f>$B$13</f>
        <v>40</v>
      </c>
      <c r="K13" s="95" t="s">
        <v>6</v>
      </c>
      <c r="L13" s="91">
        <f>$B$13</f>
        <v>40</v>
      </c>
      <c r="M13" s="52" t="s">
        <v>6</v>
      </c>
    </row>
    <row r="14" spans="1:13" ht="17.25" customHeight="1">
      <c r="A14" s="96" t="s">
        <v>86</v>
      </c>
      <c r="B14" s="92">
        <v>10</v>
      </c>
      <c r="C14" s="70" t="s">
        <v>6</v>
      </c>
      <c r="D14" s="91">
        <f>$B$14</f>
        <v>10</v>
      </c>
      <c r="E14" s="95" t="s">
        <v>6</v>
      </c>
      <c r="F14" s="91">
        <f>$B$14</f>
        <v>10</v>
      </c>
      <c r="G14" s="95" t="s">
        <v>6</v>
      </c>
      <c r="H14" s="91">
        <f>$B$14</f>
        <v>10</v>
      </c>
      <c r="I14" s="95" t="s">
        <v>6</v>
      </c>
      <c r="J14" s="91">
        <f>$B$14</f>
        <v>10</v>
      </c>
      <c r="K14" s="95" t="s">
        <v>6</v>
      </c>
      <c r="L14" s="91">
        <f>$B$14</f>
        <v>10</v>
      </c>
      <c r="M14" s="47" t="s">
        <v>6</v>
      </c>
    </row>
    <row r="15" spans="1:13" ht="17.25" customHeight="1">
      <c r="A15" s="97" t="s">
        <v>87</v>
      </c>
      <c r="B15" s="81" t="str">
        <f>IF(B7="y",IF((B13+B14)&gt;50,"revisar importes",B11*B13/100+B12*B14/100),"excluido")</f>
        <v>excluido</v>
      </c>
      <c r="C15" s="82"/>
      <c r="D15" s="81" t="str">
        <f>IF(D7="si",IF((D13+D14)&gt;50,"revisar importes",D11*D13/100+D12*D14/100),"excluido")</f>
        <v>excluido</v>
      </c>
      <c r="E15" s="82"/>
      <c r="F15" s="81" t="str">
        <f>IF(F7="si",IF((F13+F14)&gt;50,"revisar importes",F11*F13/100+F12*F14/100),"excluido")</f>
        <v>excluido</v>
      </c>
      <c r="G15" s="82"/>
      <c r="H15" s="81" t="str">
        <f>IF(H7="si",IF((H13+H14)&gt;50,"revisar cantidades",H11*H13/100+H12*H14/100),"excluido")</f>
        <v>excluido</v>
      </c>
      <c r="I15" s="82"/>
      <c r="J15" s="81" t="str">
        <f>IF(J7="si",IF((J13+J14)&gt;50,"revisar importes",J11*J13/100+J12*J14/100),"excluido")</f>
        <v>excluido</v>
      </c>
      <c r="K15" s="82"/>
      <c r="L15" s="81" t="str">
        <f>IF(L7="si",IF((L13+L14)&gt;50,"revisar importes",L11*L13/100+L12*L14/100),"excluido")</f>
        <v>excluido</v>
      </c>
      <c r="M15" s="83"/>
    </row>
    <row r="16" spans="1:13" ht="24.75" customHeight="1" thickBot="1">
      <c r="A16" s="63" t="s">
        <v>60</v>
      </c>
      <c r="B16" s="88" t="e">
        <f>'Costes totales'!B42</f>
        <v>#DIV/0!</v>
      </c>
      <c r="C16" s="89" t="s">
        <v>2</v>
      </c>
      <c r="D16" s="88" t="e">
        <f>'Costes totales'!D42</f>
        <v>#DIV/0!</v>
      </c>
      <c r="E16" s="89" t="s">
        <v>2</v>
      </c>
      <c r="F16" s="88" t="e">
        <f>'Costes totales'!F42</f>
        <v>#DIV/0!</v>
      </c>
      <c r="G16" s="89" t="s">
        <v>2</v>
      </c>
      <c r="H16" s="88" t="e">
        <f>'Costes totales'!H42</f>
        <v>#DIV/0!</v>
      </c>
      <c r="I16" s="89" t="s">
        <v>2</v>
      </c>
      <c r="J16" s="88" t="e">
        <f>'Costes totales'!J42</f>
        <v>#DIV/0!</v>
      </c>
      <c r="K16" s="89" t="s">
        <v>2</v>
      </c>
      <c r="L16" s="88" t="e">
        <f>'Costes totales'!L42</f>
        <v>#DIV/0!</v>
      </c>
      <c r="M16" s="90" t="s">
        <v>2</v>
      </c>
    </row>
    <row r="17" spans="1:13" ht="17.25" customHeight="1" thickBot="1">
      <c r="A17" s="96" t="s">
        <v>93</v>
      </c>
      <c r="B17" s="84">
        <f>IF((B13+B14)&gt;50,"revisar importes",100-B13-B14)</f>
        <v>50</v>
      </c>
      <c r="C17" s="85" t="s">
        <v>6</v>
      </c>
      <c r="D17" s="86">
        <f>$B$17</f>
        <v>50</v>
      </c>
      <c r="E17" s="85"/>
      <c r="F17" s="86">
        <f>$B$17</f>
        <v>50</v>
      </c>
      <c r="G17" s="85"/>
      <c r="H17" s="86">
        <f>$B$17</f>
        <v>50</v>
      </c>
      <c r="I17" s="85"/>
      <c r="J17" s="86">
        <f>$B$17</f>
        <v>50</v>
      </c>
      <c r="K17" s="85"/>
      <c r="L17" s="86">
        <f>$B$17</f>
        <v>50</v>
      </c>
      <c r="M17" s="87"/>
    </row>
    <row r="18" spans="1:13" ht="15.75" thickBot="1">
      <c r="A18" s="61" t="s">
        <v>94</v>
      </c>
      <c r="B18" s="77" t="str">
        <f>IF(B7="no","-",IF(B16&lt;&gt;"-",(B15+B17)/B16,"revisar CCV"))</f>
        <v>-</v>
      </c>
      <c r="C18" s="78"/>
      <c r="D18" s="79" t="str">
        <f>IF(D7="no","-",IF(D16&lt;&gt;"-",(D15+D17)/D16,"revisar CCV"))</f>
        <v>-</v>
      </c>
      <c r="E18" s="78"/>
      <c r="F18" s="79" t="str">
        <f>IF(F7="no","-",IF(F16&lt;&gt;"-",(F15+F17)/F16,"revisar CCV"))</f>
        <v>-</v>
      </c>
      <c r="G18" s="78"/>
      <c r="H18" s="79" t="str">
        <f>IF(H7="no","-",IF(H16&lt;&gt;"-",(H15+H17)/H16,"revisar CCV"))</f>
        <v>-</v>
      </c>
      <c r="I18" s="78"/>
      <c r="J18" s="79" t="str">
        <f>IF(J7="no","-",IF(J16&lt;&gt;"-",(J15+J17)/J16,"revisar CCV"))</f>
        <v>-</v>
      </c>
      <c r="K18" s="78"/>
      <c r="L18" s="79" t="str">
        <f>IF(L7="no","-",IF(L16&lt;&gt;"-",(L15+L17)/L16,"revisar CCV"))</f>
        <v>-</v>
      </c>
      <c r="M18" s="80"/>
    </row>
    <row r="19" spans="1:13" s="24" customFormat="1" ht="15.75" thickBot="1">
      <c r="A19" s="71" t="s">
        <v>95</v>
      </c>
      <c r="B19" s="75" t="str">
        <f>IF(B7="no","excluido",IF(B16&lt;&gt;"-",RANK(B18,$B$18:$L$18,0),"-"))</f>
        <v>excluido</v>
      </c>
      <c r="C19" s="75"/>
      <c r="D19" s="75" t="str">
        <f>IF(D7="no","excluido",IF(D16&lt;&gt;"-",RANK(D18,$B$18:$L$18,0),"-"))</f>
        <v>excluido</v>
      </c>
      <c r="E19" s="75"/>
      <c r="F19" s="75" t="str">
        <f>IF(F7="no","excluido",IF(F16&lt;&gt;"-",RANK(F18,$B$18:$L$18,0),"-"))</f>
        <v>excluido</v>
      </c>
      <c r="G19" s="75"/>
      <c r="H19" s="75" t="str">
        <f>IF(H7="no","excluido",IF(H16&lt;&gt;"-",RANK(H18,$B$18:$L$18,0),"-"))</f>
        <v>excluido</v>
      </c>
      <c r="I19" s="75"/>
      <c r="J19" s="75" t="str">
        <f>IF(J7="no","excluido",IF(J16&lt;&gt;"-",RANK(J18,$B$18:$L$18,0),"-"))</f>
        <v>excluido</v>
      </c>
      <c r="K19" s="75"/>
      <c r="L19" s="75" t="str">
        <f>IF(L7="no","excluido",IF(L16&lt;&gt;"-",RANK(L18,$B$18:$L$18,0),"-"))</f>
        <v>excluido</v>
      </c>
      <c r="M19" s="76"/>
    </row>
    <row r="20" spans="1:13" s="24" customFormat="1" ht="15">
      <c r="A20" s="172"/>
      <c r="B20" s="173"/>
      <c r="C20" s="173"/>
      <c r="D20" s="173"/>
      <c r="E20" s="173"/>
      <c r="F20" s="173"/>
      <c r="G20" s="173"/>
      <c r="H20" s="173"/>
      <c r="I20" s="173"/>
      <c r="J20" s="173"/>
      <c r="K20" s="173"/>
      <c r="L20" s="173"/>
      <c r="M20" s="173"/>
    </row>
    <row r="21" spans="1:13" ht="15">
      <c r="A21" s="174" t="s">
        <v>61</v>
      </c>
      <c r="B21" s="175"/>
      <c r="C21" s="175"/>
      <c r="D21" s="175"/>
      <c r="E21" s="175"/>
      <c r="F21" s="175"/>
      <c r="G21" s="175"/>
      <c r="H21" s="175"/>
      <c r="I21" s="175"/>
      <c r="J21" s="175"/>
      <c r="K21" s="175"/>
      <c r="L21" s="175"/>
      <c r="M21" s="175"/>
    </row>
    <row r="22" spans="1:17" ht="39" customHeight="1">
      <c r="A22" s="197" t="s">
        <v>98</v>
      </c>
      <c r="B22" s="197"/>
      <c r="C22" s="197"/>
      <c r="D22" s="197"/>
      <c r="E22" s="197"/>
      <c r="F22" s="197"/>
      <c r="G22" s="197"/>
      <c r="H22" s="197"/>
      <c r="I22" s="197"/>
      <c r="J22" s="197"/>
      <c r="K22" s="197"/>
      <c r="L22" s="197"/>
      <c r="M22" s="197"/>
      <c r="N22" s="59"/>
      <c r="O22" s="59"/>
      <c r="P22" s="59"/>
      <c r="Q22" s="59"/>
    </row>
    <row r="23" spans="1:17" ht="33" customHeight="1">
      <c r="A23" s="197" t="s">
        <v>99</v>
      </c>
      <c r="B23" s="197"/>
      <c r="C23" s="197"/>
      <c r="D23" s="197"/>
      <c r="E23" s="197"/>
      <c r="F23" s="197"/>
      <c r="G23" s="197"/>
      <c r="H23" s="197"/>
      <c r="I23" s="197"/>
      <c r="J23" s="197"/>
      <c r="K23" s="197"/>
      <c r="L23" s="197"/>
      <c r="M23" s="197"/>
      <c r="N23" s="59"/>
      <c r="O23" s="59"/>
      <c r="P23" s="59"/>
      <c r="Q23" s="59"/>
    </row>
    <row r="24" spans="1:17" ht="25.5" customHeight="1">
      <c r="A24" s="197" t="s">
        <v>100</v>
      </c>
      <c r="B24" s="197"/>
      <c r="C24" s="197"/>
      <c r="D24" s="197"/>
      <c r="E24" s="197"/>
      <c r="F24" s="197"/>
      <c r="G24" s="197"/>
      <c r="H24" s="197"/>
      <c r="I24" s="197"/>
      <c r="J24" s="197"/>
      <c r="K24" s="197"/>
      <c r="L24" s="197"/>
      <c r="M24" s="197"/>
      <c r="N24" s="59"/>
      <c r="O24" s="59"/>
      <c r="P24" s="59"/>
      <c r="Q24" s="59"/>
    </row>
    <row r="25" spans="1:17" ht="40.5" customHeight="1">
      <c r="A25" s="197" t="s">
        <v>101</v>
      </c>
      <c r="B25" s="197"/>
      <c r="C25" s="197"/>
      <c r="D25" s="197"/>
      <c r="E25" s="197"/>
      <c r="F25" s="197"/>
      <c r="G25" s="197"/>
      <c r="H25" s="197"/>
      <c r="I25" s="197"/>
      <c r="J25" s="197"/>
      <c r="K25" s="197"/>
      <c r="L25" s="197"/>
      <c r="M25" s="197"/>
      <c r="N25" s="59"/>
      <c r="O25" s="59"/>
      <c r="P25" s="59"/>
      <c r="Q25" s="59"/>
    </row>
    <row r="26" spans="1:13" ht="40.5" customHeight="1">
      <c r="A26" s="197" t="s">
        <v>102</v>
      </c>
      <c r="B26" s="197"/>
      <c r="C26" s="197"/>
      <c r="D26" s="197"/>
      <c r="E26" s="197"/>
      <c r="F26" s="197"/>
      <c r="G26" s="197"/>
      <c r="H26" s="197"/>
      <c r="I26" s="197"/>
      <c r="J26" s="197"/>
      <c r="K26" s="197"/>
      <c r="L26" s="197"/>
      <c r="M26" s="197"/>
    </row>
    <row r="27" spans="1:13" s="170" customFormat="1" ht="35.25" customHeight="1">
      <c r="A27" s="197" t="s">
        <v>103</v>
      </c>
      <c r="B27" s="197"/>
      <c r="C27" s="197"/>
      <c r="D27" s="197"/>
      <c r="E27" s="197"/>
      <c r="F27" s="197"/>
      <c r="G27" s="197"/>
      <c r="H27" s="197"/>
      <c r="I27" s="197"/>
      <c r="J27" s="197"/>
      <c r="K27" s="197"/>
      <c r="L27" s="197"/>
      <c r="M27" s="197"/>
    </row>
    <row r="28" spans="1:13" ht="39" customHeight="1">
      <c r="A28" s="198" t="s">
        <v>64</v>
      </c>
      <c r="B28" s="198"/>
      <c r="C28" s="198"/>
      <c r="D28" s="198"/>
      <c r="E28" s="198"/>
      <c r="F28" s="198"/>
      <c r="G28" s="198"/>
      <c r="H28" s="198"/>
      <c r="I28" s="198"/>
      <c r="J28" s="198"/>
      <c r="K28" s="198"/>
      <c r="L28" s="198"/>
      <c r="M28" s="198"/>
    </row>
    <row r="30" ht="30" customHeight="1"/>
    <row r="33" ht="37.5" customHeight="1"/>
    <row r="35" spans="1:13" ht="33" customHeight="1">
      <c r="A35" s="195"/>
      <c r="B35" s="196"/>
      <c r="C35" s="196"/>
      <c r="D35" s="196"/>
      <c r="E35" s="196"/>
      <c r="F35" s="196"/>
      <c r="G35" s="196"/>
      <c r="H35" s="196"/>
      <c r="I35" s="196"/>
      <c r="J35" s="196"/>
      <c r="K35" s="196"/>
      <c r="L35" s="196"/>
      <c r="M35" s="196"/>
    </row>
  </sheetData>
  <sheetProtection/>
  <mergeCells count="27">
    <mergeCell ref="J3:K3"/>
    <mergeCell ref="J4:K4"/>
    <mergeCell ref="J5:K5"/>
    <mergeCell ref="A1:F1"/>
    <mergeCell ref="A26:M26"/>
    <mergeCell ref="F3:G3"/>
    <mergeCell ref="H3:I3"/>
    <mergeCell ref="B4:C4"/>
    <mergeCell ref="B3:C3"/>
    <mergeCell ref="D3:E3"/>
    <mergeCell ref="F4:G4"/>
    <mergeCell ref="F5:G5"/>
    <mergeCell ref="A25:M25"/>
    <mergeCell ref="B5:C5"/>
    <mergeCell ref="D4:E4"/>
    <mergeCell ref="D5:E5"/>
    <mergeCell ref="A22:M22"/>
    <mergeCell ref="A35:M35"/>
    <mergeCell ref="A27:M27"/>
    <mergeCell ref="A28:M28"/>
    <mergeCell ref="L3:M3"/>
    <mergeCell ref="L4:M4"/>
    <mergeCell ref="L5:M5"/>
    <mergeCell ref="A24:M24"/>
    <mergeCell ref="A23:M23"/>
    <mergeCell ref="H4:I4"/>
    <mergeCell ref="H5:I5"/>
  </mergeCells>
  <printOptions horizontalCentered="1" verticalCentered="1"/>
  <pageMargins left="0.3937007874015748" right="0.3937007874015748" top="0.5905511811023623" bottom="0.7874015748031497" header="0.1968503937007874" footer="0.1968503937007874"/>
  <pageSetup fitToHeight="1" fitToWidth="1" horizontalDpi="600" verticalDpi="600" orientation="landscape" paperSize="9" scale="86" r:id="rId2"/>
  <headerFooter alignWithMargins="0">
    <oddHeader>&amp;C&amp;12Berechnungshilfe für das wirtschaftlichste Angebot
- IT -</oddHeader>
    <oddFooter>&amp;C&amp;12European Project GreenLabelsPurchase - making a greener procurement with energy labels, www.greenlabelspurchase.net</oddFooter>
  </headerFooter>
  <drawing r:id="rId1"/>
</worksheet>
</file>

<file path=xl/worksheets/sheet3.xml><?xml version="1.0" encoding="utf-8"?>
<worksheet xmlns="http://schemas.openxmlformats.org/spreadsheetml/2006/main" xmlns:r="http://schemas.openxmlformats.org/officeDocument/2006/relationships">
  <sheetPr>
    <tabColor indexed="43"/>
  </sheetPr>
  <dimension ref="A2:G98"/>
  <sheetViews>
    <sheetView zoomScale="85" zoomScaleNormal="85" zoomScalePageLayoutView="0" workbookViewId="0" topLeftCell="A1">
      <selection activeCell="A57" sqref="A57"/>
    </sheetView>
  </sheetViews>
  <sheetFormatPr defaultColWidth="11.421875" defaultRowHeight="12.75"/>
  <cols>
    <col min="1" max="1" width="21.57421875" style="165" customWidth="1"/>
    <col min="2" max="2" width="22.57421875" style="165" customWidth="1"/>
    <col min="3" max="16384" width="11.421875" style="165" customWidth="1"/>
  </cols>
  <sheetData>
    <row r="2" spans="1:7" ht="15">
      <c r="A2" s="209" t="s">
        <v>65</v>
      </c>
      <c r="B2" s="209"/>
      <c r="G2" s="166"/>
    </row>
    <row r="4" spans="1:2" ht="15">
      <c r="A4" s="167"/>
      <c r="B4" s="177" t="s">
        <v>82</v>
      </c>
    </row>
    <row r="5" spans="1:2" ht="15">
      <c r="A5" s="168" t="s">
        <v>66</v>
      </c>
      <c r="B5" s="169">
        <v>2279</v>
      </c>
    </row>
    <row r="6" spans="1:2" ht="15">
      <c r="A6" s="168" t="s">
        <v>67</v>
      </c>
      <c r="B6" s="169">
        <v>2613</v>
      </c>
    </row>
    <row r="7" spans="1:2" ht="15">
      <c r="A7" s="168" t="s">
        <v>79</v>
      </c>
      <c r="B7" s="169">
        <v>2586</v>
      </c>
    </row>
    <row r="8" spans="1:2" ht="15">
      <c r="A8" s="168" t="s">
        <v>80</v>
      </c>
      <c r="B8" s="169">
        <v>2586</v>
      </c>
    </row>
    <row r="9" spans="1:2" ht="15">
      <c r="A9" s="168" t="s">
        <v>68</v>
      </c>
      <c r="B9" s="169">
        <v>330</v>
      </c>
    </row>
    <row r="10" spans="1:2" ht="15">
      <c r="A10" s="168" t="s">
        <v>69</v>
      </c>
      <c r="B10" s="169">
        <v>330</v>
      </c>
    </row>
    <row r="11" spans="1:2" ht="15">
      <c r="A11" s="168" t="s">
        <v>70</v>
      </c>
      <c r="B11" s="169">
        <v>330</v>
      </c>
    </row>
    <row r="12" spans="1:2" ht="15">
      <c r="A12" s="168" t="s">
        <v>8</v>
      </c>
      <c r="B12" s="169">
        <v>330</v>
      </c>
    </row>
    <row r="13" spans="1:2" ht="15">
      <c r="A13" s="168" t="s">
        <v>81</v>
      </c>
      <c r="B13" s="169">
        <v>330</v>
      </c>
    </row>
    <row r="14" spans="1:2" ht="15">
      <c r="A14" s="168" t="s">
        <v>71</v>
      </c>
      <c r="B14" s="169">
        <v>110</v>
      </c>
    </row>
    <row r="15" spans="1:4" ht="15">
      <c r="A15" s="170"/>
      <c r="D15" s="15"/>
    </row>
    <row r="16" spans="1:4" ht="15">
      <c r="A16" s="170"/>
      <c r="D16" s="15"/>
    </row>
    <row r="17" spans="1:2" ht="15">
      <c r="A17" s="167"/>
      <c r="B17" s="177" t="s">
        <v>83</v>
      </c>
    </row>
    <row r="18" spans="1:2" ht="15">
      <c r="A18" s="168" t="s">
        <v>66</v>
      </c>
      <c r="B18" s="169">
        <v>3196</v>
      </c>
    </row>
    <row r="19" spans="1:2" ht="15">
      <c r="A19" s="168" t="s">
        <v>67</v>
      </c>
      <c r="B19" s="171">
        <v>2995</v>
      </c>
    </row>
    <row r="20" spans="1:2" ht="15">
      <c r="A20" s="168" t="s">
        <v>79</v>
      </c>
      <c r="B20" s="171">
        <v>3798</v>
      </c>
    </row>
    <row r="21" spans="1:2" ht="15">
      <c r="A21" s="168" t="s">
        <v>80</v>
      </c>
      <c r="B21" s="171">
        <v>3789</v>
      </c>
    </row>
    <row r="22" spans="1:2" ht="15">
      <c r="A22" s="168" t="s">
        <v>68</v>
      </c>
      <c r="B22" s="169">
        <v>1980</v>
      </c>
    </row>
    <row r="23" spans="1:2" ht="15">
      <c r="A23" s="168" t="s">
        <v>69</v>
      </c>
      <c r="B23" s="169">
        <v>1980</v>
      </c>
    </row>
    <row r="24" spans="1:2" ht="15">
      <c r="A24" s="168" t="s">
        <v>70</v>
      </c>
      <c r="B24" s="169">
        <v>8430</v>
      </c>
    </row>
    <row r="25" spans="1:2" ht="15">
      <c r="A25" s="168" t="s">
        <v>8</v>
      </c>
      <c r="B25" s="169">
        <v>8430</v>
      </c>
    </row>
    <row r="26" spans="1:2" ht="15">
      <c r="A26" s="168" t="s">
        <v>81</v>
      </c>
      <c r="B26" s="169">
        <v>8430</v>
      </c>
    </row>
    <row r="27" spans="1:2" ht="15">
      <c r="A27" s="168" t="s">
        <v>71</v>
      </c>
      <c r="B27" s="169">
        <v>5750</v>
      </c>
    </row>
    <row r="28" spans="1:4" ht="15">
      <c r="A28" s="170"/>
      <c r="D28" s="15"/>
    </row>
    <row r="29" spans="1:4" ht="15">
      <c r="A29" s="170"/>
      <c r="D29" s="15"/>
    </row>
    <row r="30" spans="1:2" ht="15">
      <c r="A30" s="167"/>
      <c r="B30" s="177" t="s">
        <v>84</v>
      </c>
    </row>
    <row r="31" spans="1:2" ht="15">
      <c r="A31" s="168" t="s">
        <v>66</v>
      </c>
      <c r="B31" s="169">
        <v>3285</v>
      </c>
    </row>
    <row r="32" spans="1:2" ht="15">
      <c r="A32" s="168" t="s">
        <v>67</v>
      </c>
      <c r="B32" s="171">
        <v>3153</v>
      </c>
    </row>
    <row r="33" spans="1:2" ht="15">
      <c r="A33" s="168" t="s">
        <v>79</v>
      </c>
      <c r="B33" s="171">
        <v>2375</v>
      </c>
    </row>
    <row r="34" spans="1:2" ht="15">
      <c r="A34" s="168" t="s">
        <v>80</v>
      </c>
      <c r="B34" s="171">
        <v>2375</v>
      </c>
    </row>
    <row r="35" spans="1:2" ht="15">
      <c r="A35" s="168" t="s">
        <v>68</v>
      </c>
      <c r="B35" s="169">
        <v>5160</v>
      </c>
    </row>
    <row r="36" spans="1:2" ht="15">
      <c r="A36" s="168" t="s">
        <v>69</v>
      </c>
      <c r="B36" s="169">
        <v>5160</v>
      </c>
    </row>
    <row r="37" spans="1:2" ht="15">
      <c r="A37" s="168" t="s">
        <v>70</v>
      </c>
      <c r="B37" s="169">
        <v>0</v>
      </c>
    </row>
    <row r="38" spans="1:2" ht="15">
      <c r="A38" s="168" t="s">
        <v>8</v>
      </c>
      <c r="B38" s="169">
        <v>0</v>
      </c>
    </row>
    <row r="39" spans="1:2" ht="15">
      <c r="A39" s="168" t="s">
        <v>81</v>
      </c>
      <c r="B39" s="169">
        <v>0</v>
      </c>
    </row>
    <row r="40" spans="1:2" ht="15">
      <c r="A40" s="168" t="s">
        <v>71</v>
      </c>
      <c r="B40" s="169">
        <v>1312</v>
      </c>
    </row>
    <row r="41" spans="1:4" ht="15">
      <c r="A41" s="170"/>
      <c r="D41" s="15"/>
    </row>
    <row r="42" spans="1:4" ht="15">
      <c r="A42" s="170"/>
      <c r="D42" s="15"/>
    </row>
    <row r="43" spans="1:2" ht="15">
      <c r="A43" s="167"/>
      <c r="B43" s="177" t="s">
        <v>72</v>
      </c>
    </row>
    <row r="44" spans="1:2" ht="15">
      <c r="A44" s="168" t="s">
        <v>66</v>
      </c>
      <c r="B44" s="169">
        <v>6</v>
      </c>
    </row>
    <row r="45" spans="1:2" ht="15">
      <c r="A45" s="168" t="s">
        <v>67</v>
      </c>
      <c r="B45" s="169">
        <v>5</v>
      </c>
    </row>
    <row r="46" spans="1:2" ht="15">
      <c r="A46" s="168" t="s">
        <v>79</v>
      </c>
      <c r="B46" s="169">
        <v>6</v>
      </c>
    </row>
    <row r="47" spans="1:2" ht="15">
      <c r="A47" s="168" t="s">
        <v>80</v>
      </c>
      <c r="B47" s="169">
        <v>6</v>
      </c>
    </row>
    <row r="48" spans="1:2" ht="15">
      <c r="A48" s="168" t="s">
        <v>68</v>
      </c>
      <c r="B48" s="169">
        <v>4</v>
      </c>
    </row>
    <row r="49" spans="1:2" ht="15">
      <c r="A49" s="168" t="s">
        <v>69</v>
      </c>
      <c r="B49" s="169">
        <v>4</v>
      </c>
    </row>
    <row r="50" spans="1:2" ht="15">
      <c r="A50" s="168" t="s">
        <v>70</v>
      </c>
      <c r="B50" s="169">
        <v>4</v>
      </c>
    </row>
    <row r="51" spans="1:2" ht="15">
      <c r="A51" s="168" t="s">
        <v>8</v>
      </c>
      <c r="B51" s="169">
        <v>4</v>
      </c>
    </row>
    <row r="52" spans="1:2" ht="15">
      <c r="A52" s="168" t="s">
        <v>81</v>
      </c>
      <c r="B52" s="169">
        <v>4</v>
      </c>
    </row>
    <row r="53" spans="1:2" ht="15">
      <c r="A53" s="168" t="s">
        <v>71</v>
      </c>
      <c r="B53" s="169">
        <v>4</v>
      </c>
    </row>
    <row r="54" spans="1:4" ht="15">
      <c r="A54" s="170"/>
      <c r="D54" s="15"/>
    </row>
    <row r="55" spans="1:4" ht="15">
      <c r="A55" s="170"/>
      <c r="D55" s="15"/>
    </row>
    <row r="56" spans="1:6" ht="15">
      <c r="A56" s="170"/>
      <c r="B56" s="170"/>
      <c r="C56" s="170"/>
      <c r="D56" s="170"/>
      <c r="E56" s="170"/>
      <c r="F56" s="15"/>
    </row>
    <row r="57" spans="1:6" ht="15">
      <c r="A57" s="178" t="s">
        <v>97</v>
      </c>
      <c r="D57" s="15"/>
      <c r="E57" s="15"/>
      <c r="F57" s="15"/>
    </row>
    <row r="59" spans="1:2" ht="15">
      <c r="A59" s="167"/>
      <c r="B59" s="177" t="s">
        <v>82</v>
      </c>
    </row>
    <row r="60" spans="1:2" ht="15">
      <c r="A60" s="168" t="s">
        <v>66</v>
      </c>
      <c r="B60" s="169">
        <v>78.2</v>
      </c>
    </row>
    <row r="61" spans="1:2" ht="15">
      <c r="A61" s="168" t="s">
        <v>67</v>
      </c>
      <c r="B61" s="171">
        <v>32</v>
      </c>
    </row>
    <row r="62" spans="1:2" ht="15">
      <c r="A62" s="168" t="s">
        <v>79</v>
      </c>
      <c r="B62" s="171">
        <v>69.5</v>
      </c>
    </row>
    <row r="63" spans="1:2" ht="15">
      <c r="A63" s="168" t="s">
        <v>80</v>
      </c>
      <c r="B63" s="171">
        <v>31.4</v>
      </c>
    </row>
    <row r="64" spans="1:2" ht="15">
      <c r="A64" s="168" t="s">
        <v>68</v>
      </c>
      <c r="B64" s="169">
        <v>800</v>
      </c>
    </row>
    <row r="65" spans="1:2" ht="15">
      <c r="A65" s="168" t="s">
        <v>69</v>
      </c>
      <c r="B65" s="169">
        <v>350</v>
      </c>
    </row>
    <row r="66" spans="1:2" ht="15">
      <c r="A66" s="168" t="s">
        <v>70</v>
      </c>
      <c r="B66" s="169">
        <v>350</v>
      </c>
    </row>
    <row r="67" spans="1:2" ht="15">
      <c r="A67" s="168" t="s">
        <v>8</v>
      </c>
      <c r="B67" s="169">
        <v>13</v>
      </c>
    </row>
    <row r="68" spans="1:2" ht="15">
      <c r="A68" s="168" t="s">
        <v>81</v>
      </c>
      <c r="B68" s="169">
        <v>350</v>
      </c>
    </row>
    <row r="69" spans="1:2" ht="15">
      <c r="A69" s="168" t="s">
        <v>71</v>
      </c>
      <c r="B69" s="169">
        <v>18</v>
      </c>
    </row>
    <row r="70" ht="15">
      <c r="A70" s="170"/>
    </row>
    <row r="72" spans="1:2" ht="15">
      <c r="A72" s="167"/>
      <c r="B72" s="177" t="s">
        <v>83</v>
      </c>
    </row>
    <row r="73" spans="1:2" ht="15">
      <c r="A73" s="168" t="s">
        <v>66</v>
      </c>
      <c r="B73" s="169">
        <v>2.2</v>
      </c>
    </row>
    <row r="74" spans="1:2" ht="15">
      <c r="A74" s="168" t="s">
        <v>67</v>
      </c>
      <c r="B74" s="169">
        <v>3</v>
      </c>
    </row>
    <row r="75" spans="1:2" ht="15">
      <c r="A75" s="168" t="s">
        <v>79</v>
      </c>
      <c r="B75" s="169">
        <v>1.5</v>
      </c>
    </row>
    <row r="76" spans="1:2" ht="15">
      <c r="A76" s="168" t="s">
        <v>80</v>
      </c>
      <c r="B76" s="169">
        <v>0.9</v>
      </c>
    </row>
    <row r="77" spans="1:2" ht="15">
      <c r="A77" s="168" t="s">
        <v>68</v>
      </c>
      <c r="B77" s="169">
        <v>95</v>
      </c>
    </row>
    <row r="78" spans="1:2" ht="15">
      <c r="A78" s="168" t="s">
        <v>69</v>
      </c>
      <c r="B78" s="169">
        <v>50</v>
      </c>
    </row>
    <row r="79" spans="1:2" ht="15">
      <c r="A79" s="168" t="s">
        <v>70</v>
      </c>
      <c r="B79" s="169">
        <v>50</v>
      </c>
    </row>
    <row r="80" spans="1:2" ht="15">
      <c r="A80" s="168" t="s">
        <v>8</v>
      </c>
      <c r="B80" s="169">
        <v>3.5</v>
      </c>
    </row>
    <row r="81" spans="1:2" ht="15">
      <c r="A81" s="168" t="s">
        <v>81</v>
      </c>
      <c r="B81" s="169">
        <v>50</v>
      </c>
    </row>
    <row r="82" spans="1:2" ht="15">
      <c r="A82" s="168" t="s">
        <v>71</v>
      </c>
      <c r="B82" s="169">
        <v>6</v>
      </c>
    </row>
    <row r="83" ht="15">
      <c r="A83" s="170"/>
    </row>
    <row r="85" spans="1:2" ht="15">
      <c r="A85" s="167"/>
      <c r="B85" s="177" t="s">
        <v>84</v>
      </c>
    </row>
    <row r="86" spans="1:2" ht="15">
      <c r="A86" s="168" t="s">
        <v>66</v>
      </c>
      <c r="B86" s="169">
        <v>2.7</v>
      </c>
    </row>
    <row r="87" spans="1:2" ht="15">
      <c r="A87" s="168" t="s">
        <v>67</v>
      </c>
      <c r="B87" s="171">
        <v>1.5</v>
      </c>
    </row>
    <row r="88" spans="1:2" ht="15">
      <c r="A88" s="168" t="s">
        <v>79</v>
      </c>
      <c r="B88" s="171">
        <v>0.8</v>
      </c>
    </row>
    <row r="89" spans="1:2" ht="15">
      <c r="A89" s="168" t="s">
        <v>80</v>
      </c>
      <c r="B89" s="171">
        <v>2</v>
      </c>
    </row>
    <row r="90" spans="1:2" ht="15">
      <c r="A90" s="168" t="s">
        <v>68</v>
      </c>
      <c r="B90" s="169">
        <v>2</v>
      </c>
    </row>
    <row r="91" spans="1:2" ht="15">
      <c r="A91" s="168" t="s">
        <v>69</v>
      </c>
      <c r="B91" s="169">
        <v>2</v>
      </c>
    </row>
    <row r="92" spans="1:2" ht="15">
      <c r="A92" s="168" t="s">
        <v>70</v>
      </c>
      <c r="B92" s="169">
        <v>2</v>
      </c>
    </row>
    <row r="93" spans="1:2" ht="15">
      <c r="A93" s="168" t="s">
        <v>8</v>
      </c>
      <c r="B93" s="169">
        <v>0</v>
      </c>
    </row>
    <row r="94" spans="1:2" ht="15">
      <c r="A94" s="168" t="s">
        <v>81</v>
      </c>
      <c r="B94" s="169">
        <v>2</v>
      </c>
    </row>
    <row r="95" spans="1:2" ht="15">
      <c r="A95" s="168" t="s">
        <v>71</v>
      </c>
      <c r="B95" s="169">
        <v>2</v>
      </c>
    </row>
    <row r="96" ht="15">
      <c r="A96" s="170"/>
    </row>
    <row r="98" spans="1:2" ht="42.75" customHeight="1">
      <c r="A98" s="208" t="s">
        <v>73</v>
      </c>
      <c r="B98" s="208"/>
    </row>
  </sheetData>
  <sheetProtection/>
  <mergeCells count="2">
    <mergeCell ref="A98:B98"/>
    <mergeCell ref="A2:B2"/>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dc:creator>
  <cp:keywords/>
  <dc:description/>
  <cp:lastModifiedBy>Soledad Gomez Gonzalez</cp:lastModifiedBy>
  <cp:lastPrinted>2010-01-11T10:55:07Z</cp:lastPrinted>
  <dcterms:created xsi:type="dcterms:W3CDTF">2003-10-06T09:51:09Z</dcterms:created>
  <dcterms:modified xsi:type="dcterms:W3CDTF">2016-07-20T11:47:33Z</dcterms:modified>
  <cp:category/>
  <cp:version/>
  <cp:contentType/>
  <cp:contentStatus/>
</cp:coreProperties>
</file>